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POAI 2019" sheetId="1" r:id="rId1"/>
  </sheets>
  <externalReferences>
    <externalReference r:id="rId2"/>
    <externalReference r:id="rId3"/>
  </externalReferences>
  <definedNames>
    <definedName name="_xlnm._FilterDatabase" localSheetId="0" hidden="1">'POAI 2019'!$A$1:$W$428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9" i="1" l="1"/>
  <c r="H300" i="1"/>
  <c r="H305" i="1"/>
  <c r="H307" i="1"/>
  <c r="H306" i="1"/>
  <c r="H322" i="1"/>
  <c r="H320" i="1"/>
  <c r="H315" i="1"/>
  <c r="H316" i="1"/>
  <c r="H317" i="1"/>
  <c r="H318" i="1"/>
  <c r="H313" i="1"/>
  <c r="H303" i="1"/>
  <c r="H321" i="1"/>
  <c r="H314" i="1"/>
  <c r="H301" i="1"/>
  <c r="H302" i="1"/>
  <c r="H304" i="1"/>
  <c r="H308" i="1"/>
  <c r="H309" i="1"/>
  <c r="H310" i="1"/>
  <c r="H311" i="1"/>
  <c r="H312" i="1"/>
  <c r="H319" i="1"/>
  <c r="H323" i="1"/>
  <c r="H253" i="1"/>
  <c r="H245" i="1"/>
  <c r="H243" i="1"/>
  <c r="H250" i="1"/>
  <c r="H244" i="1"/>
  <c r="H248" i="1"/>
  <c r="H249" i="1"/>
  <c r="H251" i="1"/>
  <c r="H255" i="1"/>
  <c r="H246" i="1"/>
  <c r="H247" i="1"/>
  <c r="H252" i="1"/>
  <c r="H254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40" i="1"/>
  <c r="H229" i="1"/>
  <c r="H238" i="1"/>
  <c r="H231" i="1"/>
  <c r="H226" i="1"/>
  <c r="H227" i="1"/>
  <c r="H228" i="1"/>
  <c r="H230" i="1"/>
  <c r="H232" i="1"/>
  <c r="H233" i="1"/>
  <c r="H234" i="1"/>
  <c r="H235" i="1"/>
  <c r="H236" i="1"/>
  <c r="H237" i="1"/>
  <c r="H239" i="1"/>
  <c r="H241" i="1"/>
  <c r="H242" i="1"/>
  <c r="H292" i="1"/>
  <c r="H290" i="1"/>
  <c r="H291" i="1"/>
  <c r="H293" i="1"/>
  <c r="H294" i="1"/>
  <c r="H295" i="1"/>
  <c r="H296" i="1"/>
  <c r="H297" i="1"/>
  <c r="H298" i="1"/>
  <c r="H366" i="1"/>
  <c r="H367" i="1"/>
  <c r="H368" i="1"/>
  <c r="H369" i="1"/>
  <c r="H372" i="1"/>
  <c r="H370" i="1"/>
  <c r="H371" i="1"/>
  <c r="H373" i="1"/>
  <c r="H404" i="1"/>
  <c r="H394" i="1"/>
  <c r="H390" i="1"/>
  <c r="H391" i="1"/>
  <c r="H385" i="1"/>
  <c r="H386" i="1"/>
  <c r="H395" i="1"/>
  <c r="H392" i="1"/>
  <c r="H389" i="1"/>
  <c r="H388" i="1"/>
  <c r="H387" i="1"/>
  <c r="H406" i="1"/>
  <c r="H382" i="1"/>
  <c r="H383" i="1"/>
  <c r="H384" i="1"/>
  <c r="H393" i="1"/>
  <c r="H396" i="1"/>
  <c r="H397" i="1"/>
  <c r="H398" i="1"/>
  <c r="H399" i="1"/>
  <c r="H400" i="1"/>
  <c r="H401" i="1"/>
  <c r="H402" i="1"/>
  <c r="H403" i="1"/>
  <c r="H405" i="1"/>
  <c r="H407" i="1"/>
  <c r="H408" i="1"/>
  <c r="H409" i="1"/>
  <c r="H423" i="1"/>
  <c r="H422" i="1"/>
  <c r="H420" i="1"/>
  <c r="H416" i="1"/>
  <c r="H417" i="1"/>
  <c r="H412" i="1"/>
  <c r="H413" i="1"/>
  <c r="H424" i="1"/>
  <c r="H410" i="1"/>
  <c r="H411" i="1"/>
  <c r="H414" i="1"/>
  <c r="H415" i="1"/>
  <c r="H418" i="1"/>
  <c r="H419" i="1"/>
  <c r="H421" i="1"/>
  <c r="H425" i="1"/>
  <c r="H426" i="1"/>
  <c r="H427" i="1"/>
  <c r="H358" i="1"/>
  <c r="H345" i="1"/>
  <c r="H346" i="1"/>
  <c r="H362" i="1"/>
  <c r="H360" i="1"/>
  <c r="H326" i="1"/>
  <c r="H380" i="1"/>
  <c r="H379" i="1"/>
  <c r="H378" i="1"/>
  <c r="H377" i="1"/>
  <c r="H376" i="1"/>
  <c r="H375" i="1"/>
  <c r="H374" i="1"/>
  <c r="H363" i="1"/>
  <c r="H361" i="1"/>
  <c r="H359" i="1"/>
  <c r="H357" i="1"/>
  <c r="H356" i="1"/>
  <c r="H355" i="1"/>
  <c r="H353" i="1"/>
  <c r="H352" i="1"/>
  <c r="H351" i="1"/>
  <c r="H350" i="1"/>
  <c r="H349" i="1"/>
  <c r="H348" i="1"/>
  <c r="H347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5" i="1"/>
  <c r="H324" i="1"/>
  <c r="H288" i="1"/>
  <c r="H286" i="1"/>
  <c r="H285" i="1"/>
  <c r="H283" i="1"/>
  <c r="H282" i="1"/>
  <c r="H281" i="1"/>
  <c r="H280" i="1"/>
  <c r="H278" i="1"/>
  <c r="H277" i="1"/>
  <c r="H276" i="1"/>
  <c r="H275" i="1"/>
  <c r="H274" i="1"/>
  <c r="H273" i="1"/>
  <c r="H272" i="1"/>
  <c r="H271" i="1"/>
  <c r="H270" i="1"/>
  <c r="H224" i="1"/>
  <c r="H223" i="1"/>
  <c r="H222" i="1"/>
  <c r="H221" i="1"/>
  <c r="H220" i="1"/>
  <c r="H218" i="1"/>
  <c r="H217" i="1"/>
  <c r="H216" i="1"/>
  <c r="H215" i="1"/>
  <c r="H214" i="1"/>
  <c r="H213" i="1"/>
  <c r="H212" i="1"/>
  <c r="H211" i="1"/>
  <c r="H210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1" i="1"/>
  <c r="H160" i="1"/>
  <c r="H159" i="1"/>
  <c r="H158" i="1"/>
  <c r="H157" i="1"/>
  <c r="H156" i="1"/>
  <c r="H155" i="1"/>
  <c r="H154" i="1"/>
  <c r="H152" i="1"/>
  <c r="H151" i="1"/>
  <c r="H150" i="1"/>
  <c r="H149" i="1"/>
  <c r="H148" i="1"/>
  <c r="H147" i="1"/>
  <c r="H146" i="1"/>
  <c r="H145" i="1"/>
  <c r="H144" i="1"/>
  <c r="H143" i="1"/>
  <c r="H141" i="1"/>
  <c r="H140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9" i="1"/>
  <c r="H8" i="1"/>
  <c r="H7" i="1"/>
  <c r="H6" i="1"/>
  <c r="H5" i="1"/>
  <c r="H4" i="1"/>
  <c r="H3" i="1"/>
  <c r="H2" i="1"/>
  <c r="L354" i="1"/>
  <c r="H354" i="1"/>
  <c r="M279" i="1"/>
  <c r="H279" i="1"/>
  <c r="H164" i="1"/>
  <c r="O162" i="1"/>
  <c r="H162" i="1"/>
  <c r="H153" i="1"/>
  <c r="O142" i="1"/>
  <c r="H142" i="1"/>
  <c r="H26" i="1"/>
  <c r="M10" i="1"/>
  <c r="H10" i="1"/>
  <c r="H289" i="1"/>
  <c r="H136" i="1"/>
  <c r="H225" i="1"/>
  <c r="H381" i="1"/>
  <c r="H209" i="1"/>
  <c r="H219" i="1"/>
  <c r="H187" i="1"/>
  <c r="H51" i="1"/>
  <c r="H163" i="1"/>
  <c r="H364" i="1"/>
  <c r="H365" i="1"/>
  <c r="H284" i="1"/>
  <c r="H287" i="1"/>
  <c r="H428" i="1"/>
</calcChain>
</file>

<file path=xl/comments1.xml><?xml version="1.0" encoding="utf-8"?>
<comments xmlns="http://schemas.openxmlformats.org/spreadsheetml/2006/main">
  <authors>
    <author>INV-TECN-BANPRO</author>
    <author>Windows User</author>
    <author>Usuario de Windows</author>
  </authors>
  <commentList>
    <comment ref="C50" authorId="0">
      <text>
        <r>
          <rPr>
            <b/>
            <sz val="9"/>
            <color indexed="81"/>
            <rFont val="Tahoma"/>
            <charset val="1"/>
          </rPr>
          <t>INV-TECN-BANPRO:</t>
        </r>
        <r>
          <rPr>
            <sz val="9"/>
            <color indexed="81"/>
            <rFont val="Tahoma"/>
            <charset val="1"/>
          </rPr>
          <t xml:space="preserve">
NO ESTA INCLUIDO EN EL PDM</t>
        </r>
      </text>
    </comment>
    <comment ref="M189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TRANSFERENCIAS AL I.C.R.D.</t>
        </r>
      </text>
    </comment>
    <comment ref="C208" authorId="0">
      <text>
        <r>
          <rPr>
            <b/>
            <sz val="9"/>
            <color indexed="81"/>
            <rFont val="Tahoma"/>
            <charset val="1"/>
          </rPr>
          <t>INV-TECN-BANPRO:</t>
        </r>
        <r>
          <rPr>
            <sz val="9"/>
            <color indexed="81"/>
            <rFont val="Tahoma"/>
            <charset val="1"/>
          </rPr>
          <t xml:space="preserve">
NO ESTÁ INCLUIDA EN PDM. SE TRANSFIERE AL INST CULTURA, RECREACION Y DEPORTE
</t>
        </r>
      </text>
    </comment>
    <comment ref="C286" authorId="0">
      <text>
        <r>
          <rPr>
            <b/>
            <sz val="9"/>
            <color indexed="81"/>
            <rFont val="Tahoma"/>
            <charset val="1"/>
          </rPr>
          <t>INV-TECN-BANPRO:</t>
        </r>
        <r>
          <rPr>
            <sz val="9"/>
            <color indexed="81"/>
            <rFont val="Tahoma"/>
            <charset val="1"/>
          </rPr>
          <t xml:space="preserve">
NO ESTÁ INCLUIDO EN PDM. SE LE TRANSFIERE A LA CAM
</t>
        </r>
      </text>
    </comment>
    <comment ref="L292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ES EL TOTAL DE FONDO DE GESTIÓN DEL RIESGO</t>
        </r>
      </text>
    </comment>
    <comment ref="C404" authorId="2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MIPG</t>
        </r>
      </text>
    </comment>
    <comment ref="C408" authorId="0">
      <text>
        <r>
          <rPr>
            <b/>
            <sz val="9"/>
            <color indexed="81"/>
            <rFont val="Tahoma"/>
            <charset val="1"/>
          </rPr>
          <t>INV-TECN-BANPRO:</t>
        </r>
        <r>
          <rPr>
            <sz val="9"/>
            <color indexed="81"/>
            <rFont val="Tahoma"/>
            <charset val="1"/>
          </rPr>
          <t xml:space="preserve">
NO ESTÁ INCLUIDO EN PDM</t>
        </r>
      </text>
    </comment>
  </commentList>
</comments>
</file>

<file path=xl/sharedStrings.xml><?xml version="1.0" encoding="utf-8"?>
<sst xmlns="http://schemas.openxmlformats.org/spreadsheetml/2006/main" count="2486" uniqueCount="891">
  <si>
    <t>PROGRAMA</t>
  </si>
  <si>
    <t>TODOS ESTUDIANDO PARA UN TERRITORIO IDEAL</t>
  </si>
  <si>
    <t>EDUCACION FLEXIBLE PARA MAS OPORTUNIDADES</t>
  </si>
  <si>
    <t>CALIDAD PARA UN PITALITO IDEAL</t>
  </si>
  <si>
    <t>PROGRAMA: MEJORANDO CONDICIONES AMBIENTALES PARA UN PITALITO IDEAL</t>
  </si>
  <si>
    <t>PROGRAMA: ESTILOS DE VIDA SALUDABLE Y CONDICIONES NO TRANSMISIBLES  PARA UN PITALITO IDEAL</t>
  </si>
  <si>
    <t>PROGRAMA: CONVIVENCIA SOCIAL Y SALUD MENTAL POR UN PITALITO IDEAL</t>
  </si>
  <si>
    <t>PROGRAMA: SEGURIDAD ALIMENTARIA Y NUTRICIONAL  PARA UN PITALITO IDEAL</t>
  </si>
  <si>
    <t>PROGRAMA: DERECHOS SEXUALES Y REPRODUCTIVOS PARA UN PITALITO IDEAL</t>
  </si>
  <si>
    <t>PROGRAMA: VIDA SALUDABLE Y PREVENCIÓN DE ENFERMEDADES TRANSMISIBLES POR UN PITALITO IDEAL</t>
  </si>
  <si>
    <t>PROGRAMA: SALUD PUBLICA EN EMERGENCIA Y DESASTRES POR UN PITALITO IDEAL</t>
  </si>
  <si>
    <t>PROGRAMA: SALUD Y ÁMBITO LABORAL POR UN PITALITO IDEAL</t>
  </si>
  <si>
    <t>PROGRAMA: GESTIÓN DIFERENCIAL DE POBLACIONES VULNERABLES PARA UN PITALITO IDEAL</t>
  </si>
  <si>
    <t>PROGRAMA: FORTALECIMIENTO DE LA AUTORIDAD SANITARIA POR UN PITALITO IDEAL</t>
  </si>
  <si>
    <t>AGUA PARA TODOS</t>
  </si>
  <si>
    <t>SANEAMIENTO BASICO PARA AMBIENTE SANO</t>
  </si>
  <si>
    <t>RESIDUOS SOLIDOS BIEN MANEJADOS</t>
  </si>
  <si>
    <t>SUBSIDIOS PARA LA PAZ</t>
  </si>
  <si>
    <t>DEPORTE Y RECREACIÓN PARA UNA CIUDAD IDEAL</t>
  </si>
  <si>
    <t>EL DEPORTE PROTEGE SU FUTURO</t>
  </si>
  <si>
    <t>CULTURA CONSTRUCTORA DE PAZ PARA UN TERRITORIO IDEAL</t>
  </si>
  <si>
    <t>NIÑEZ CULTA TERRITORIO CULTO</t>
  </si>
  <si>
    <t>FONDOS CON DESTINACION ESPECIFICA</t>
  </si>
  <si>
    <t>PITALITO ILUMINA SU ENTORNO</t>
  </si>
  <si>
    <t>PITALITO TERRITORIO CON ENERGIA</t>
  </si>
  <si>
    <t>VIVIENDA NUEVA PARA UNA CIUDAD MEJOR</t>
  </si>
  <si>
    <t>MEJORAMIENTO DE VIVIENDA PARA MAS CALIDAD DE VIDA</t>
  </si>
  <si>
    <t>PITALITO PRODUCE PARA SER IDEAL</t>
  </si>
  <si>
    <t>MEJORES VIAS PARA UN TERRITOORIO IDEAL</t>
  </si>
  <si>
    <t>PITALITO SE MUEVE BIEN</t>
  </si>
  <si>
    <t>AMBIENTE SANO PARA UN TERRITORIO IDEAL</t>
  </si>
  <si>
    <t>PITALITO CIUDAD DE BUENOS VECINOS</t>
  </si>
  <si>
    <t>PREVENIR ES VIVIR</t>
  </si>
  <si>
    <t>ATENCIÓN HUMANITARIA PARA UN TERRITORIO IDEAL</t>
  </si>
  <si>
    <t>PITALITO PRODUCTIVO TERRITORIO IDEAL</t>
  </si>
  <si>
    <t>TURISMO ATRACTIVO TERRITORIO IDEAL</t>
  </si>
  <si>
    <t>PITALITO UN TERRITORIO INTELIGENTE</t>
  </si>
  <si>
    <t>PITALITO PROTEGE SU FUTURO</t>
  </si>
  <si>
    <t>PITALITO TERRITORIO JOVEN</t>
  </si>
  <si>
    <t>MUJER LABOYANA PROMOTORA DE PAZ</t>
  </si>
  <si>
    <t>PITALITO DIVERSO E INCLUYENTE</t>
  </si>
  <si>
    <t>PITALITO PLURICULTURAL , UN TERRITORIO  DE TODOS</t>
  </si>
  <si>
    <t>PITALITO INCLUYENTE A LAS CAPACIDADES ESPECIALES</t>
  </si>
  <si>
    <t>PITALITO QUIERE A SUS ABUELOS</t>
  </si>
  <si>
    <t>PITALITO SOLIDARIO CON LAS VICTIMAS</t>
  </si>
  <si>
    <t>PITALITO HACIA LA ERRADICACIÓN DE LA POBREZA</t>
  </si>
  <si>
    <t>PITALITO HACIA LLA ERRADICACIÓN DE LA POBREZA</t>
  </si>
  <si>
    <t>PITALITO MAS FAMILIAS EN ACCIÓN</t>
  </si>
  <si>
    <t>MEJOR EQUIPAMIENTO PARA CONSTRUCCIÓN DE UN TERRITORIO IDEAL</t>
  </si>
  <si>
    <t>SOCIEDAD PARTICIPATIVA PARA UN TERRITORIO IDEAL</t>
  </si>
  <si>
    <t>EFICIENCIA ADMINISTRATIVA PARA FINANCIACION DEL GASTO SOCIAL</t>
  </si>
  <si>
    <t>BUEN GOBIERNO PARA UN TERRITORIO IDEAL</t>
  </si>
  <si>
    <t>OTRAS CUENTAS Y FONDOS ESPECIALES DE DESTINACION ESPECIFICA</t>
  </si>
  <si>
    <t>PITALITO PACIFICO TERRRITORIO IDEAL</t>
  </si>
  <si>
    <t>PITALITO PROTEJE LA FAMILIA</t>
  </si>
  <si>
    <t>PITALITO EN DEFENSA DE LOS DERECHOS HUMANOS</t>
  </si>
  <si>
    <t>Total 2019
(Miles de $)</t>
  </si>
  <si>
    <t>Prog Cof 
Dpto 2019</t>
  </si>
  <si>
    <t>Prog Cof 
Nacion 2019</t>
  </si>
  <si>
    <t>Prog Credito 
2019</t>
  </si>
  <si>
    <t>Prog 
Otros 
2019</t>
  </si>
  <si>
    <t>Prog Recursos 
Propios 2019</t>
  </si>
  <si>
    <t>Prog SGP 
Alim Escolar 
2019</t>
  </si>
  <si>
    <t>Prog SGP 
APSB 2019</t>
  </si>
  <si>
    <t>Prog SGP 
Cultura 2019</t>
  </si>
  <si>
    <t>Prog SGP 
Deporte 2019</t>
  </si>
  <si>
    <t>Prog SGP 
Educacion 2019</t>
  </si>
  <si>
    <t>Prog SGP 
Libre Dest 2019</t>
  </si>
  <si>
    <t>Prog SGP 
Libre Inv 2019</t>
  </si>
  <si>
    <t>Prog SGP Rio
Magdalena 2019</t>
  </si>
  <si>
    <t>Prog SGP 
Salud 2019</t>
  </si>
  <si>
    <t>Prog 
Regalías 
2019</t>
  </si>
  <si>
    <t>Sector</t>
  </si>
  <si>
    <t>A.1. Educación</t>
  </si>
  <si>
    <t>A.2. Salud</t>
  </si>
  <si>
    <t>A.3. Agua Potable y Saneamiento Básico</t>
  </si>
  <si>
    <t>A.4. Deporte y Recreación</t>
  </si>
  <si>
    <t>A.5. Cultura</t>
  </si>
  <si>
    <t>A.6. Servicios Públicos Diferentes a Acueducto Alcantarillado y Aseo</t>
  </si>
  <si>
    <t>A.7. Vivienda</t>
  </si>
  <si>
    <t>A.8. Agropecuario</t>
  </si>
  <si>
    <t>A.9. Transporte</t>
  </si>
  <si>
    <t>A.10. Ambiental</t>
  </si>
  <si>
    <t>A.11. Centros de Reclusión</t>
  </si>
  <si>
    <t>A.12. Prevención y Atención de Desastres</t>
  </si>
  <si>
    <t>A.13. Promoción del Desarrollo</t>
  </si>
  <si>
    <t>A.14. Atención a Grupos Vulnerables - Promoción Social</t>
  </si>
  <si>
    <t>A.15. Equipamiento municipal</t>
  </si>
  <si>
    <t>A.16. Desarrollo comuntario</t>
  </si>
  <si>
    <t>A.17. Fortalecimiento Institucional</t>
  </si>
  <si>
    <t>A.18.Justicia seguridad y convivencia ciudadana</t>
  </si>
  <si>
    <t>Meta Producto</t>
  </si>
  <si>
    <t>Indicador Producto</t>
  </si>
  <si>
    <t>Valor
Esperado
2019</t>
  </si>
  <si>
    <t>16 Escuelas de padres creadas y  en funcionamiento en el cuatrienio.</t>
  </si>
  <si>
    <t>No. De escuelas de padres creadas</t>
  </si>
  <si>
    <t>16 I.E. Municipales con planes de gestión del riesgo elaborado</t>
  </si>
  <si>
    <t>No. de instituciones con planes de gestión del riesgo</t>
  </si>
  <si>
    <t>Acompañar el 65% de los docentes insitu, con formación y entrega de materiales en modelo flexible Escuela Nueva para desarrollo rural integral en el cuatrienio</t>
  </si>
  <si>
    <t>% de docentes capacitados</t>
  </si>
  <si>
    <t>Adquirir 4 predios para construcción, reubicación o ampliación de sedes educativas urbanas o rurales, durante el cuatrienio</t>
  </si>
  <si>
    <t>Apoyar  16 Instituciones Educativas con software educativo, financiero y contratación, durante el cuatrienio.</t>
  </si>
  <si>
    <t>No. De Instituciones Educativas  apoyadas con software educativo; financiero y de contratación.</t>
  </si>
  <si>
    <t>Apoyar 80 estudiantes con incentivos para ingreso y permanencia en la educación superior en el cuatrienio. (No aplica a los beneficiarios de otras estrategias de incentivos de ingreso a educación superior)</t>
  </si>
  <si>
    <t>No. De estudiantes que reciben estímulos</t>
  </si>
  <si>
    <t>Apoyar al 100 % de las I.E. M en la implementación de los planes de mejoramiento cada año.</t>
  </si>
  <si>
    <t>No. de planes de mejoramiento</t>
  </si>
  <si>
    <t>Atender 100% de las PQR  radicados en la secretaria de Educación en el año, durante el cuatrienio.</t>
  </si>
  <si>
    <t>% de PQR radicados que son atendidos</t>
  </si>
  <si>
    <t>Atender 11001 cupos con el servicio de alimentación escolar por año, durante el cuatrienio</t>
  </si>
  <si>
    <t>No. de cupos atendidos con alimentación escolar por año</t>
  </si>
  <si>
    <t>Capacitar 200 docentes en ciencia y tecnología e investigación en el cuatrienio.</t>
  </si>
  <si>
    <t>No. De docentes capacitados</t>
  </si>
  <si>
    <t>Capacitar al 100% de los directivos docentes en liderazgo pedagógico, durante el cuatrienio</t>
  </si>
  <si>
    <t>Porcentaje de directivos docentes capacitados</t>
  </si>
  <si>
    <t>Capacitar al 6% de los docentes en liderazgo pedagógico, durante el cuatrienio</t>
  </si>
  <si>
    <t>Porcentaje de docentes capacitados</t>
  </si>
  <si>
    <t>Capacitar el 30% de las familias de estudiantes de las IEM públicas del grado 11 (no incluye educación por ciclos) para brindar orientación vocacional y profesional a los bachilleres, cada año</t>
  </si>
  <si>
    <t>Numero de familias vinculadas a programas de orientación vocacional</t>
  </si>
  <si>
    <t>Capacitar y hacer seguimiento a las 16 IEM, en el sistema de evaluación de estudiantes, durante el cuatrienio.</t>
  </si>
  <si>
    <t>No. De seguimientos realizados a IEM</t>
  </si>
  <si>
    <t>Dotar 50% de als sedes ducativas municipales de material didactico y/o pedagógico de acuerfdo a la priorización e necesidades, en el cuatrienuio</t>
  </si>
  <si>
    <t>% de sedes educativas dotadas de material didactico</t>
  </si>
  <si>
    <t>Ejecutar 150 obras de infraestructura educativa, durante el cuatrienio</t>
  </si>
  <si>
    <t>No. de instituciones educatrivas con obras de infraestructura</t>
  </si>
  <si>
    <t>Formar 20% de docentes en NEE en el cuatrienio</t>
  </si>
  <si>
    <t>Numero de docentes formados en NEE</t>
  </si>
  <si>
    <t>Formar y certificar 30 docentes  en el nivel B2 de inglés, según Marco Común Europeo en el cuatrienio .</t>
  </si>
  <si>
    <t>No. De docentes formados y certificados.</t>
  </si>
  <si>
    <t>Fortalecer el 50% IEM Publicas, con convenio de articulación de la educación media a la educación terciaria en el cuatrienio</t>
  </si>
  <si>
    <t>No de IEM con convenios de articulación</t>
  </si>
  <si>
    <t>Garantizar el 88% en cobertura bruta en preescolar, anualmente</t>
  </si>
  <si>
    <t>Porcentaje garantizado en cobertura bruta preescolar</t>
  </si>
  <si>
    <t xml:space="preserve">Garantizar el fortalecimiento de las 16 IEM con recursos de gratuidad para la educación por año </t>
  </si>
  <si>
    <t>Gestionar el apoyo a las   16 Instituciones Educativas con asesoría jurídca durante el cuatrienio.</t>
  </si>
  <si>
    <t>No. De polítcasformuladas</t>
  </si>
  <si>
    <t>Hacer seguimiento al 50% de las quejas radicadas en la secretaria de Educación cada año, durante el cuatrienio.</t>
  </si>
  <si>
    <t>% de quejas atendidas por año</t>
  </si>
  <si>
    <t>Implementar 1  política integral interal de excelencia docente y  de bienestar laboral  durante el cuatrienio</t>
  </si>
  <si>
    <t>No. de polítcas formuladas</t>
  </si>
  <si>
    <t>Implementar 1 programa anual para ejecutar los recursos de administración del servicio educativo.</t>
  </si>
  <si>
    <t>No. De programas implementados anualmente</t>
  </si>
  <si>
    <t>Lograr el ingreso del 5% de los Estudiantes en jornada única durante el Cuatrienio</t>
  </si>
  <si>
    <t>% de estudiantes en Jornada Única</t>
  </si>
  <si>
    <t>Mantener 16 Instituciones Educativas  Municipales con el servicio de conectividad en el cuatrienio.</t>
  </si>
  <si>
    <t>No. De IE con conectividad</t>
  </si>
  <si>
    <t>Mantener 16 Instituciones Educativas Municipales con el pago de los servicios Públicos por año, durante el cuatrienio.</t>
  </si>
  <si>
    <t>No. de instituciones  con pago de servicios públicos al año.</t>
  </si>
  <si>
    <t>Mantener la continuidad del programa de transporte escolar en el Municipio, cada año.</t>
  </si>
  <si>
    <t>No. De alumnos beneficiados con transporte escolar por año</t>
  </si>
  <si>
    <t>Realizar 1 Feria anual de oferta universitaria, destinada a los grados  10 y 11 de las IE del municipio, durante el cuatrienio.</t>
  </si>
  <si>
    <t>No. De ferias realizadas por año</t>
  </si>
  <si>
    <t>Realizar 16 visitas anuales a las  instituciones educativas Municipales para hacer el seguimiento  a los planes de mejoramiento en las cuatro áreas de gestión.</t>
  </si>
  <si>
    <t>No. De IEM con seguimiento anual</t>
  </si>
  <si>
    <t>Realizar 166 Visitas de Evaluación para el control de los establecimientos Educativos, en el eje de política de eficiencia, durante el cuatrienio</t>
  </si>
  <si>
    <t>No. De visitas realizadas</t>
  </si>
  <si>
    <t>Realizar 2 auditorías conjuntas para garantizar la prestación del servicio en acceso y permanencia a las 16 I.E.M</t>
  </si>
  <si>
    <t>No. de auditorías realizadas por año.</t>
  </si>
  <si>
    <t>Realizar 2 Auditorias conjuntas para garantizar la prestación del servicio en acceso y permanencia, a las 16 Instituciones Educativas Municipales, cada año.</t>
  </si>
  <si>
    <t>No. De auditorías realizadas por año</t>
  </si>
  <si>
    <t>Realizar 2 Capacitaciones por año a los Administrativos de la Instituciones Educativas Municipales y Organizaciones de base (Asociaciones de padres de familia y Consejos Directivos de las I.E.M.).</t>
  </si>
  <si>
    <t>No. De capacitaciones realizadas por año</t>
  </si>
  <si>
    <t>Realizar 2 convenios con instituciones educativas de nivel técnico y/o superior para prestar asistencia a niños y niñas con necesidades especiales, durante el cuatrienio.</t>
  </si>
  <si>
    <t>No. De convenio  realizados</t>
  </si>
  <si>
    <t>Realizar 3 eventos de articulación con el ministerio de educación para la construcción de paz</t>
  </si>
  <si>
    <t>No. de eventos de articulación realizados</t>
  </si>
  <si>
    <t>Realizar 3 eventos de formación docente en competencias ciudadanas, convivencia y paz, durante el cuatrienio</t>
  </si>
  <si>
    <t>No de eventos de formación</t>
  </si>
  <si>
    <t>Realizar el apoyo al 40% de las sedes educativas Municipales  Rurales, en desarrollo investigativo, científico y de innovación, con proyectos pedagógicos productivos en el cuatrienio.</t>
  </si>
  <si>
    <t>Numero de sedes educativas con modelos flexibles</t>
  </si>
  <si>
    <t>Realizar el apoyo de 40 experiencias significativas de las Instituciones Educativas Municipales, previo aval de la secretaria de Educación Municipal y registradas en la Plataforma Colombia aprende, en el cuatrienio.</t>
  </si>
  <si>
    <t>No. De experiencias significativas apoyadas</t>
  </si>
  <si>
    <t>Realizar la gestion con 4 entidades del sector solidario, la inversión de los excedentes del sector cooperativo gestionadas, durante el cuatrienio.</t>
  </si>
  <si>
    <t>No. De entidades cooperantes con gestión</t>
  </si>
  <si>
    <t>Realizar las gestion para la construcción de 2 colegios, durante el cuatrienio</t>
  </si>
  <si>
    <t>No. De colegios construidos</t>
  </si>
  <si>
    <t>Realizar un foro educativo anual, durante el cuatrienio</t>
  </si>
  <si>
    <t>Recertificar cuatro (4) Macroprocesos (Calidad Educativa, Talento Humano, Cobertura Educativa, Sistema de Atención al Ciudadano) según  norma ISO 9001:2008 cada año, durante el cuatrienio</t>
  </si>
  <si>
    <t>No. de macro procesos recertificados con la norma ISO 9001:2008.</t>
  </si>
  <si>
    <t>Suministrar 36.500 kits escolares durante el cuatrienio.</t>
  </si>
  <si>
    <t>No. De Kit escolares suministrados por año</t>
  </si>
  <si>
    <t>Vincular El  100% de los tutores del programa todos aprender, en la implementación de la estrategia "ven leamos juntos" por año.</t>
  </si>
  <si>
    <t>Numero de tutores de todos a aprender, vinculados al programa "ven leamos juntos" por año</t>
  </si>
  <si>
    <t>Vincular el 10% de los estudiantes del grado 10 del proyecto de servicio social, como dinamizadores en incentivar el comportamiento lector por año</t>
  </si>
  <si>
    <t>% de estudiantes de grado 10 vinculados como dinamizadores</t>
  </si>
  <si>
    <t>16 instituciones educativas Municipales dotadas de mobiliario escolar y elementos necesarios para la preparacion de alimentos en el cuatrienio</t>
  </si>
  <si>
    <t>No de Instituciones Educativas con mobiliario escolar y elementos para la preparacion de alimentos</t>
  </si>
  <si>
    <t>FONDO PRODESARROLLO PROUNIVERSIDAD SURCOLOMBIANA</t>
  </si>
  <si>
    <t>Garantizar el desarrollo de la estrategia Entornos Saludables / Viviendas Saludables en Viviendas del municipio de Pitalito.</t>
  </si>
  <si>
    <t>Número de viviendas del municipio de  Pitalito con la estrategia Entornos Saludables/ Viviendas Saludables.</t>
  </si>
  <si>
    <t>Garantizar el desarrollo de la estrategia Entornos Saludables/ Escuela saludable en  sedes educativas del municipio de Pitalito.</t>
  </si>
  <si>
    <t>Número de sedes educativas con la Estrategia Entorno saludable/ Escuela saludable.</t>
  </si>
  <si>
    <t>1911 establecimientos de interés sanitario de alto riesgo, vigilados y controlados.</t>
  </si>
  <si>
    <t>Número de establecimientos de interés sanitario de alto riesgo, vigilados y controlados.</t>
  </si>
  <si>
    <t>1722 establecimientos de interés sanitario de bajo riesgo vigilados y controlados.</t>
  </si>
  <si>
    <t>Mantener en 0 la tasa de rabia humana, canina y felina.</t>
  </si>
  <si>
    <t>Capacitar a 1400 docentes de las Instituciones Educativas y representantes de las Instituciones Públicas, en las medidas establecidas en la ley 1335 de 2009, (ley de prevención y control de consumo de cigarrillo y tabaco).</t>
  </si>
  <si>
    <t>Número de docentes de las Instituciones Educativas y representantes de las Instituciones Publicas capacitados en las medidas establecidas en la ley 1335 de 2009, (ley de prevención y control de consumo de cigarrillo y tabaco).</t>
  </si>
  <si>
    <t>Capacitar a 4000 docentes y estudiantes de Instituciones Educativas, funcionarios de ONG,s y otras instituciones en actividades propias de vida saludable.</t>
  </si>
  <si>
    <t>Número de docentes y estudiantes de Instituciones Educativas, funcionarios de ONG,s y otras instituciones capacitados en actividades propias de vida saludable.</t>
  </si>
  <si>
    <t>Vincular a 5000 personas a la promoción de la actividad física en espacios públicos en el municipio.</t>
  </si>
  <si>
    <t>Número de personas vinculadas a la promoción de la actividad física en espacios públicos en el municipio.</t>
  </si>
  <si>
    <t>Implementar una estrategia para la promoción de prácticas de autocuidado,  prevención y manejo de las Enfermedades No Transmisibles, la salud bucal, visual y auditiva, desde la primera infancia y la importancia de la detección temprana de sobrepeso y obesidad, diabetes, hipertensión, enfermedad renal crónica, enfermedades cardiovasculares.</t>
  </si>
  <si>
    <t>Número de estrategias implementadas para la promoción de prácticas de autocuidado, prevención y manejo de las Enfermedades No Transmisibles, la salud bucal, visual y auditiva, desde la primera infancia y la importancia de la detección temprana de sobrepeso y obesidad, diabetes, hipertensión, enfermedad renal crónica, enfermedades cardiovasculares.</t>
  </si>
  <si>
    <t>Lograr un índice de (Cariados, obturados y perdidos) -COP por debajo de 3,0 en menores de 12 años.</t>
  </si>
  <si>
    <t>Índice de COP</t>
  </si>
  <si>
    <t>Construir y actualizar anualmente la línea base de personas menores de 18 años diagnosticadas con cáncer.</t>
  </si>
  <si>
    <t>Línea base actualizada de personas menores de 18 años diagnosticados con cáncer.</t>
  </si>
  <si>
    <t>Diseñar, ejecutar y evaluar un Plan municipal de reducción del consumo de sustancias psicoactivas.</t>
  </si>
  <si>
    <t>Porcentaje de intervenciones a los intentos de suicidio, suicidio y otros eventos en salud mental reportados, mediante el sistema de vigilancia en salud pública.</t>
  </si>
  <si>
    <t>97% de intervenciones a los intentos de suicidio, suicidio y otros eventos en salud mental, reportados mediante el sistema de vigilancia en salud pública.</t>
  </si>
  <si>
    <t xml:space="preserve">Tasa anual de suicidio x 100.000 habitantes </t>
  </si>
  <si>
    <t>Mantener por debajo de 7,2 x 100.000 habitantes, la tasa anual de mortalidad por suicidio.</t>
  </si>
  <si>
    <t>Un plan local intersectorial de salud mental (suicidio, consumo de SPA y violencias).</t>
  </si>
  <si>
    <t>Diseñar, ejecutar y evaluar un plan local intersectorial de salud mental (suicidio, intento de suicidio  y violencias).</t>
  </si>
  <si>
    <t>Porcentaje de desnutrición aguda en niños y niñas menores de 5 años.</t>
  </si>
  <si>
    <t>Mantener por debajo de 1,9% el índice de desnutrición aguda en niños menores de 5 años.</t>
  </si>
  <si>
    <t>Duración de la lactancia materna exclusiva en menores de 6 meses.</t>
  </si>
  <si>
    <t>Incrementar en 2 meses la duración de la lactancia materna exclusiva en menores de 6 meses.</t>
  </si>
  <si>
    <t>Un Plan Local Intersectorial de Seguridad Alimentaria y Nutricional diseñado, en ejecución y evaluado.</t>
  </si>
  <si>
    <t>Diseñar, ejecutar y evaluar un Plan Local Intersectorial de Seguridad Alimentaria y Nutricional.</t>
  </si>
  <si>
    <t>Porcentaje de desnutrición global  en niños y niñas menores de 5 años.</t>
  </si>
  <si>
    <t>Mantener por debajo de 3,9% el índice de desnutrición global en niños menores de 5 años.</t>
  </si>
  <si>
    <t>Porcentaje de desnutrición crónica en niños y niñas menores de 5 años.</t>
  </si>
  <si>
    <t>Mantener por debajo de 13,8% el índice de desnutrición crónica en niños menores de 5 años.</t>
  </si>
  <si>
    <t>Porcentaje de bajo peso al nacer</t>
  </si>
  <si>
    <t>Mantener por debajo de 3,2%  el porcentaje de niños y niñas con bajo peso al nacer.</t>
  </si>
  <si>
    <t>Actualización trimestral de la línea base de anemia en gestantes.</t>
  </si>
  <si>
    <t>Construir y actualizar trimestral la línea base de anemia en gestantes de 13 a 49 años</t>
  </si>
  <si>
    <t>Porcentaje de exceso de peso en niños y niñas menores de 5 años.</t>
  </si>
  <si>
    <t>Mantener por debajo de 23,1% el índice de exceso de peso en niños y niñas menores de 5 años.</t>
  </si>
  <si>
    <t>Tasa de fecundidad especifica en mujeres adolescentes de 15 a 19 años x 1000 nacidos vivos.</t>
  </si>
  <si>
    <t>Mantener por debajo de 94,2 x 1000 nacidos vivos la tasa específica de fecundidad en mujeres adolescentes de 15 a 19 años.</t>
  </si>
  <si>
    <t>Tasa de incidencia de sífilis congénita x 1000 nacidos vivos.</t>
  </si>
  <si>
    <t>Mantener por debajo de 2 la tasa de incidencia de sífilis congénita x 1000 nacidos vivos.</t>
  </si>
  <si>
    <t>Porcentaje de transmisión vertical de VIH</t>
  </si>
  <si>
    <t>Mantener en 0 el porcentaje de transmisión vertical de VIH.</t>
  </si>
  <si>
    <t>Tasa de mortalidad de VIH/SIDA por 100.000 habitantes.</t>
  </si>
  <si>
    <t>Mantener por debajo de 3,4 la tasa de mortalidad de VIH/SIDA x 100.000 habitantes.</t>
  </si>
  <si>
    <t>Tasa de incidencia de VIH x 100.000 habitantes</t>
  </si>
  <si>
    <t xml:space="preserve">Mantener por debajo de 18,7 la tasa de  incidencia de VIH x 100.000 habitantes. </t>
  </si>
  <si>
    <t>Porcentaje de mujeres gestantes con prueba de VIH.</t>
  </si>
  <si>
    <t>100% de mujeres gestantes con prueba de VIH en el año con sus respectivas asesorías.</t>
  </si>
  <si>
    <t>Porcentaje de ingreso de la gestante a control prenatal antes de la semana 12.</t>
  </si>
  <si>
    <t>Incrementar al 80% el ingreso de gestantes a control prenatal antes de la semana 12 de gestación.</t>
  </si>
  <si>
    <t>Porcentaje de gestantes con cuatro (4) o más controles.</t>
  </si>
  <si>
    <t>Mantener por encima de 99,5 el porcentaje de mujeres gestantes con cuatro (4) o más controles prenatales.</t>
  </si>
  <si>
    <t>Porcentaje de parto institucional.</t>
  </si>
  <si>
    <t>Mantener por encima del 95% la cobertura de parto institucional cada año</t>
  </si>
  <si>
    <t>Razón de mortalidad materna x 100000 nacidos vivos.</t>
  </si>
  <si>
    <t>Mantener la razon de mortalidad materna por debajo de 42,03 x 100000 nacido vivos</t>
  </si>
  <si>
    <t>Porcentaje de mujeres entre 15 a 49 años que usan métodos de anticoncepción.</t>
  </si>
  <si>
    <t>Incrementar al 74% el porcentaje de mujeres entre 15 a 49 años que usan métodos de anticoncepción en el año.</t>
  </si>
  <si>
    <t>Porcentaje de tamizaje de cáncer cervicouterino en mujeres de 25 a 49 años.</t>
  </si>
  <si>
    <t>Aumentar a 60% el tamizaje de cáncer cervicouterino por medio de toma de citología cervicouterina en mujeres de 25 a 69 años.</t>
  </si>
  <si>
    <t>Porcentaje de IPS públicas y EAPB con socialización de la ruta de atención integral en equidad de género.</t>
  </si>
  <si>
    <t>Alcanzar el 50% de IPS públicas y EAPB con socialización de la ruta de atención integral en equidad de género.</t>
  </si>
  <si>
    <t>Un Plan Municipal de Salud Sexual y Reproductiva diseñado, en funcionamiento y evaluado.</t>
  </si>
  <si>
    <t>Diseñar, ejecutar y evaluar un Plan Municipal de Salud Sexual y Reproductiva.</t>
  </si>
  <si>
    <t>Tasa de incidencia de tuberculosis  x 100.000 habitantes.</t>
  </si>
  <si>
    <t>Mantener por debajo de 16,2 x 100.000 habitantes la incidencia de tuberculosis.</t>
  </si>
  <si>
    <t>Porcentaje de búsquedas activas al año de sintomáticos respiratorios de la meta planteada de la plantilla de programa anual.</t>
  </si>
  <si>
    <t>Mantener por encima de 80% las búsquedas activas al año de sintomáticos respiratorios de la meta planteada de la plantilla de programa anual.</t>
  </si>
  <si>
    <t>Tasa de Hansen x 100.000 habitantes.</t>
  </si>
  <si>
    <t>Mantener por debajo de 1,6 x100.000 habitantes la tasa de Hansen en el año.</t>
  </si>
  <si>
    <t>Porcentaje de discapacidad grado 2 por enfermedad de Hansen.</t>
  </si>
  <si>
    <t>Mantener por debajo de 33,3% el porcentaje de discapacidad severa grado 2 por enfermedad de Hansen, entre los casos nuevos.</t>
  </si>
  <si>
    <t>Cobertura de vacunación con esquema completo para la edad.</t>
  </si>
  <si>
    <t>Alcanzar el 95% o más de cobertura en todos los biológicos que hacen parte del esquema nacional, en la población objeto del programa.</t>
  </si>
  <si>
    <t>Número de acciones de información en salud y educación y comunicación para la salud en prevención  de enfermedades transmitidas por vectores.</t>
  </si>
  <si>
    <t>Fortalecer al 100% las acciones anuales de información en salud y educación y comunicación para la salud en prevención  de enfermedades transmitidas por vectores ETV.</t>
  </si>
  <si>
    <t>Tasa de dengue x 100.000 habitantes.</t>
  </si>
  <si>
    <t>Disminuir la tasa de incidencia de dengue a 101 x 100.000 habitantes en el año, durante el cuatrienio.</t>
  </si>
  <si>
    <t>Índice aédico.</t>
  </si>
  <si>
    <t>Disminuir a 7,1 el índice aédico en el año.</t>
  </si>
  <si>
    <t>Tasa de mortalidad asociada al dengue x 100.000 habitantes.</t>
  </si>
  <si>
    <t>Mantener en 0 la tasa anual de mortalidad asociada al dengue.</t>
  </si>
  <si>
    <t>Numero de acciones en información en salud y educación y comunicación para la salud desarrolladas.</t>
  </si>
  <si>
    <t>Cumplir el 90% de actividades programadas para fortalecer la capacidad de respuesta en salud en emergencias y desastres mediante acciones de  información en salud y educación y comunicación para la salud, (anexo técnico resolución 518 de 2015).</t>
  </si>
  <si>
    <t>Porcentaje en comunas y corregimientos con  mapas de riesgo en salud</t>
  </si>
  <si>
    <t>Alcanzar el 67% en Comunas y Corregimientos con mapas de riesgo en salud.</t>
  </si>
  <si>
    <t>Porcentaje de acciones de promoción de la seguridad y riesgos  laborales en el sector formal e informal de la economía fortalecidas.</t>
  </si>
  <si>
    <t>Fortalecer en 90% las acciones de promoción de la seguridad y riesgos  laborales en el sector formal e informal de la economía. (Lustra botas, braceros, venta de alimentos crudos y preparados entre otros.</t>
  </si>
  <si>
    <t xml:space="preserve">Número de acciones de sensibilización  para la inclusión de personas en condición de discapacidad  en el sector productivo de la economía tanto en el sector público y privado fortalecidas. </t>
  </si>
  <si>
    <t>Fortalecer   acciones  de sensibilización  para la inclusión de personas en condición de discapacidad  en el sector productivo de la economía tanto en el sector público y privado.</t>
  </si>
  <si>
    <t>Tasa de mortalidad en menores de un año por 1000 nacidos vivos.</t>
  </si>
  <si>
    <t>Mantener por debajo de 8,1 x 1000 nacidos vivos la tasa de mortalidad infantil en menores de un año, en el cuatrienio.</t>
  </si>
  <si>
    <t>Tasa de mortalidad en menores de 5 años por 1000 nacidos vivos.</t>
  </si>
  <si>
    <t>Mantener por debajo de 10,1 x 1000 nacidos vivos la tasa de mortalidad en menores de 5 años durante el cuatrienio.</t>
  </si>
  <si>
    <t>Tasa de morbilidad en población de 0 a 5 años por EDA.</t>
  </si>
  <si>
    <t>Disminuir a 100,3 x 1000 niños de 0 a 5 años, la tasa de morbilidad por enfermedad diarreica aguda -EDA.</t>
  </si>
  <si>
    <t>Tasa de morbilidad en población de 0 a 5 años  por IRA.</t>
  </si>
  <si>
    <t>Disminuir a 357,4 x 1000 niños de 0 a 5 años, la tasa de morbilidad por infección respiratoria aguda – IRA.</t>
  </si>
  <si>
    <t>Porcentaje de fortalecimiento de la estrategia AIEPI.</t>
  </si>
  <si>
    <t>Fortalecer al 100% la estrategia Atención Integral a Enfermedades Prevalentes de la Infancia – AIEPI.</t>
  </si>
  <si>
    <t>Diagnostico social de análisis de la situación de envejecimiento y vejez.</t>
  </si>
  <si>
    <t>A 2019 la Secretaria de Salud de Pitalito ha realizado un diagnostico social de análisis de la situación del envejecimiento y vejez.</t>
  </si>
  <si>
    <t>Diagnostico social de análisis de la situación de salud y género.</t>
  </si>
  <si>
    <t>A 2019 la Secretaria de Salud de Pitalito ha realizado un diagnostico social orientado a la reducción de inequidades de género en salud, con participación social.</t>
  </si>
  <si>
    <t xml:space="preserve">Diagnostico social de la situación                                   </t>
  </si>
  <si>
    <t>A 2019 la Secretaria de Salud de Pitalito ha realizado un diagnostico social de análisis de la situación de la población Afro.</t>
  </si>
  <si>
    <t>Porcentaje de concertación con las comunidades indígenas las acciones APS y SISPI.</t>
  </si>
  <si>
    <t>Fortalecer al 100% el proceso de concertación con la comunidades indígenas las acciones de Atención Primaria en salud –APS y Sistema Indígena de Salud Propio e Intercultural –SISPI.</t>
  </si>
  <si>
    <t>Porcentaje de fortalecimiento de la estrategia RBC para población en condición de discapacidad.</t>
  </si>
  <si>
    <t>Fortalecer al 100% la estrategia Rehabilitación Basada en la Comunidad –RBC, para la población que presenta condición de discapacidad.</t>
  </si>
  <si>
    <t>Porcentaje de atención psicosocial a la población víctima del conflicto armado.</t>
  </si>
  <si>
    <t>Atender al 100% de la demanda en acompañamiento psicosocial a la población víctima del conflicto armado.</t>
  </si>
  <si>
    <t>Porcentaje de la notificación semanal obligatoria al SIVIGILA de los eventos de interés en salud pública.</t>
  </si>
  <si>
    <t>Lograr el cumplimiento del 100% en la notificación de las semanas epidemiológicas por parte de las Unidades Primarias Generadoras de Datos -UPGD en el año.</t>
  </si>
  <si>
    <t>Porcentaje de visitas realizadas de los eventos de interés en salud publica según protocolo, notificados al SIVIGILA.</t>
  </si>
  <si>
    <t>Realizar visitas de seguimiento al 100% de los eventos de interés en salud pública que lo requieran según protocolo. (Notificados al SIVIGILA cada año).</t>
  </si>
  <si>
    <t>Porcentaje de cumplimiento en la realización del comité de vigilancia epidemiológica  -COVE.</t>
  </si>
  <si>
    <t>Realizar el 100% de los Comité de Vigilancia Epidemiológica -COVE.</t>
  </si>
  <si>
    <t>Porcentaje de cumplimiento en la realización de comités de Estadísticas Vitales y  Comité de Vigilancia Epidemiológica Comunitaria–COVECOM).</t>
  </si>
  <si>
    <t>Realizar el 100% de los Comités de Vigilancia en Salud Pública. (Comité de Estadísticas Vitales y Comité de Vigilancia Epidemiológica Comunitaria –COVECOM).</t>
  </si>
  <si>
    <t>Plan Territorial de Salud de Pitalito elaborado y aprobado.</t>
  </si>
  <si>
    <t>Elaborar y aprobar el Plan Territorial de Salud del municipio de Pitalito, durante el cuatrienio</t>
  </si>
  <si>
    <t>Contratación de empresa interventora.</t>
  </si>
  <si>
    <t>Mantener 1 contrato al año, con una empresa interventora para Garantizar el seguimiento a la prestación del servicio del régimen subsidiado</t>
  </si>
  <si>
    <t>Secretaria de Salud Municipal fortalecida con la implementación de los proceso para la gestión de la salud pública.</t>
  </si>
  <si>
    <t>Fortalecer a la Secretaria de Salud Municipal a través de la implementación de los procesos para la gestión de la salud pública.</t>
  </si>
  <si>
    <t>Porcentaje de EAPB e IPS que generan barreras administrativas en la prestación de servicios.</t>
  </si>
  <si>
    <t>Identificar en un 100% las EAPB e IPS que generan barreras administrativas en la prestación de servicios, para su notificación a los Entes de Control.</t>
  </si>
  <si>
    <t>Número de mesas de trabajo realizadas con los actores del sistema.</t>
  </si>
  <si>
    <t>Mediante mesas de trabajo con los actores del sistema (EAPB e IPS) generar planes de mejora que propendan por el mejoramiento continuo de la calidad.</t>
  </si>
  <si>
    <t>% de afiliados a SGSSS en régimen subsidiado  en continuidad</t>
  </si>
  <si>
    <t>Mantener el 100% de los afiliados al Sistema General de Seguridad Social en Salud -SGSSS régimen subsidiado en continuidad.</t>
  </si>
  <si>
    <t>Estrategia de vigilancia para evitar la evasión y elución al SGSSS diseñada e implementada.</t>
  </si>
  <si>
    <t>Diseñar e implementar una estrategia de vigilancia para evitar la evasión y elución al SGSSS.</t>
  </si>
  <si>
    <t>Porcentaje de accesibilidad a los servicios de salud de primer nivel a la población urbana y rural del municipio  mediante el modelo de Atención Primaria en Salud -APS</t>
  </si>
  <si>
    <t>Garantizar en un 80% la accesibilidad a los servicios de salud de primer nivel a la población urbana y rural del municipio  mediante el modelo de Atencion Primaria en Salud -APS</t>
  </si>
  <si>
    <t>Porcentaje de avance en la implementación de la estrategia IAMI con base a los nuevos lineamientos de la UNICEF emitidos el año 2016, en la ESE municipal Manuel Castro Tovar.</t>
  </si>
  <si>
    <t>Avanzar al 60% en la implementacion de la estrategia IAMI con base a los nuevos lineamientos de la UNICEF emitidos el año 2016, en la ESE municipal Manuel Castro Tovar.</t>
  </si>
  <si>
    <t>ESE municipal Manuel Castro Tovar certificada en ISO9001 durante el cuatrienio</t>
  </si>
  <si>
    <t>Mantener actualizado el Sistema de Gestion de Calidad en la ESE Municipal Manuel Castro Tovar.</t>
  </si>
  <si>
    <t>Programa de humanización de servicios de salud (buen trato), en la ESE Manuel Castro Tovar implementado.</t>
  </si>
  <si>
    <t>Fortalecer 1 programa de humanización de servicios de salud (buen trato), en la ESE Manuel Castro Tovar, durante el cuatrienio.</t>
  </si>
  <si>
    <t>Presentar 1 proyecto para la consecución de recursos  destinados a la  construcción de la sede del centro de salud Panorama.</t>
  </si>
  <si>
    <t>Presentar 1 proyecto  durante el cuatrienio destinado para la construcción de hospital de primer nivel</t>
  </si>
  <si>
    <t>Presentar 1 proyecto  durante el cuatrienio  para la gestión de recursos destinados a la compra de terrenos para construcción del puesto de salud de Chillurco y Charguayaco.</t>
  </si>
  <si>
    <t>Presentar 1  proyecto durante el cuatrienio que permita gestionar los recursos para la construcción de la segunda fase del centro de salud del corregimiento de Bruselas.</t>
  </si>
  <si>
    <t>Presentar 1 proyecto para la adquisición de una unidad médico odontológica, durante el cuatrienio</t>
  </si>
  <si>
    <t>Radicar 1 proyecto durante el cuatrienio  para gestión de recursos destinados a Dotación de equipos biomédicos de los puestos de salud de Chillurco y Charguayaco y centros de salud ESE Manuel Castro Tovar.</t>
  </si>
  <si>
    <t>Garantizar la adecuación de un espacio en la ESE Municipal Manuel CastroTovar para la prestación de servicios de salud amigables para adolescentes y jóvenes durante el cuatrienio</t>
  </si>
  <si>
    <t>Realizar 1 estudio de viabilidad durante el cuatrienio  para la construcción de un centro de atención para personas con problemas de uso y abuso de sustancias psicoactivas.</t>
  </si>
  <si>
    <t>Construir 10.000 metros lineales de redes de acueducto urbano</t>
  </si>
  <si>
    <t>No. De metros lineales de acueducto urbano construidos</t>
  </si>
  <si>
    <t>No. De metros lineales de acueducto con reposición</t>
  </si>
  <si>
    <t>Instalar y/o reponer 20 macro medidores en el sistema de acueducto urbano</t>
  </si>
  <si>
    <t>No. De macro medidores instalados o con reposición</t>
  </si>
  <si>
    <t>Instalar 5.000 micro medidores en el sistema de acueducto urbano</t>
  </si>
  <si>
    <t>No. de micro medidores instalados</t>
  </si>
  <si>
    <t>1 programa de mantenimiento, adecuación y funcionamiento del acueducto y alcantarillado municipal implementado cada año</t>
  </si>
  <si>
    <t>No. De programas implementados</t>
  </si>
  <si>
    <t>Implementar 1 programa de transferencia de recursos y apoyo al Plan Departamental de Agua, cada año</t>
  </si>
  <si>
    <t>Conectar correctamente 500 usuarios con conexiones erradas y/o fraudulentas al sistema de acueducto</t>
  </si>
  <si>
    <t>No. De usuarios conectados adecuadamente</t>
  </si>
  <si>
    <t>Realizar estudios y diseños para la construcción de cuatro (4) acueductos rurales, durante el cuatrienio</t>
  </si>
  <si>
    <t>Estudios y diseños para la construcción de acueductos, realizados</t>
  </si>
  <si>
    <t>Realizar la potabilización y/o optimización de 6 acueductos rurales en el cuatrienio</t>
  </si>
  <si>
    <t>No. De acueductos rurales potabilizados u optimizados</t>
  </si>
  <si>
    <t>2.000 usuarios atendidos con el servicio de acueducto en el área rural, durante el cuatrienio</t>
  </si>
  <si>
    <t>Usuarios atendidos con acueducto rural</t>
  </si>
  <si>
    <t>Construcción y/o reposición de 6.000 ml de redes de alcantarillado urbano</t>
  </si>
  <si>
    <t>No. De metros</t>
  </si>
  <si>
    <t>Construir 1.000 metros lineales de redes de alcantarillado de aguas lluvias urbanos</t>
  </si>
  <si>
    <t>No. De metros lineales de alcantarillado pluvial instalados</t>
  </si>
  <si>
    <t>Construir 5 aliviaderos de colectores del sistema de alcantarillado de aguas lluvias</t>
  </si>
  <si>
    <t>No. De aliviaderos construidos</t>
  </si>
  <si>
    <t>Realizar la construcción y/o mejoramiento de cien (100) baterías sanitarias en el área rural, durante el cuatrienio</t>
  </si>
  <si>
    <t>Baterías sanitarias construidas y/o mejoradas</t>
  </si>
  <si>
    <t>Mantener 1 programa de saneamiento y manejo de vertimientos (PSMV) operando cada año</t>
  </si>
  <si>
    <t>No. De PSMV operando</t>
  </si>
  <si>
    <t>Realizar estudios y diseños para la construcción de dos (2) plantas de tratamiento de aguas residuales en el área rural durante el cuatrienio.</t>
  </si>
  <si>
    <t>No. De plantas de tratamiento PTAR construidas</t>
  </si>
  <si>
    <t>Realizar estudios y diseños y gestión de recursos para la construcción de la PTAR para el casco urbano del municipio.</t>
  </si>
  <si>
    <t>Aumentar al  25% el tratamiento de aguas residuales generadas en la zona rural. (relación entre el total de aguas residuales producidas sobre el total de aguas vertidas tratadas) 2.000 personas</t>
  </si>
  <si>
    <t>% de tratamiento de aguas residuales rural</t>
  </si>
  <si>
    <t>100 nuevos hogares con acceso a métodos alternos de saneamiento básico durante el cuatrienio.</t>
  </si>
  <si>
    <t>No. De hogares con acceso a métodos alternos de saneamiento básico</t>
  </si>
  <si>
    <t>Adquisición de 1 vehículo recolector durante el cuatrienio</t>
  </si>
  <si>
    <t>No. De vehículos de recolección de residuos sólidos adquiridos</t>
  </si>
  <si>
    <t>1 Relleno Sanitario Regional fortalecido en Pitalito durante el cuatrienio</t>
  </si>
  <si>
    <t>No. De rellenos sanitarios con apoyo</t>
  </si>
  <si>
    <t>1 programa de barrido, recolección, transporte, disposición final de residuos y separación en la fuente implementado cada año</t>
  </si>
  <si>
    <t>No. De programas implementados por año</t>
  </si>
  <si>
    <t>100 nuevas familias que acceden al servicio de recolección de residuos solidos en el sector rural</t>
  </si>
  <si>
    <t>Implementación de una escombrera municipal durante el cuatrienio</t>
  </si>
  <si>
    <t>No. De estudios realizados</t>
  </si>
  <si>
    <t>1 programa anual de otorgamiento de Subsidios para Acueducto, Alcantarillado y Aseo implementado</t>
  </si>
  <si>
    <t>No. De programas de subsidios implementados</t>
  </si>
  <si>
    <t>Realizar el fortalecimiento de 1 Ente Municipal que abandere el deporte y la recreación, cada año</t>
  </si>
  <si>
    <t>No. De entes fortalecidos por año</t>
  </si>
  <si>
    <t>Instalar 12 parques biosaludables en el cuatrienio</t>
  </si>
  <si>
    <t>Realizar el logro del funcionamiento de 15 escuelas de formación deportivas, cada año.</t>
  </si>
  <si>
    <t>No. De escuelas de formación deportiva funcionando al año</t>
  </si>
  <si>
    <t>Realizar el apoyo de 10 festivales, eventos y/o torneos deportivos o recreativos cada año</t>
  </si>
  <si>
    <t>No. De eventos deportivos apoyados por año</t>
  </si>
  <si>
    <t>Realizar el apoyo a 100 deportistas que participen en eventos departamentales, nacionales o internacionales, durante el cuatrienio.</t>
  </si>
  <si>
    <t>No. De deportistas apoyados</t>
  </si>
  <si>
    <t>Construir, mejorar, mantener o adecuar 12 escenarios deportivos por año</t>
  </si>
  <si>
    <t>No. De escenarios deportivos construidos, mejorados, mantenidos o adecuados por año</t>
  </si>
  <si>
    <t>1 proyecto inscrito para la consecución de recursos y/o construcción del estadio de Futbol Municipal, durante el cuatrienio</t>
  </si>
  <si>
    <t>No. De proyectos presentados para gestión de recursos que permita la compra de terreno y/o construcción del estadio o escenarios deportivos alternos</t>
  </si>
  <si>
    <t>Presentar 1 proyecto para gestión de recursos que permitan la  construcción de un gimnasio publico, durante el cuatrienio</t>
  </si>
  <si>
    <t>No. De proyectos presentados .</t>
  </si>
  <si>
    <t>Dotar 60 organizaciones legalmente constituidas de implementos deportivos durante el cuatrienio.</t>
  </si>
  <si>
    <t>No. de organizaciones legalmente  constituidas dotadas de implementos deportivos.</t>
  </si>
  <si>
    <t>Realizar 4 olimpiadas de la discapacidad de manera intersectorial durante el cuatrienio</t>
  </si>
  <si>
    <t>No. De olimpiadas para la discapacidad desarrolladas</t>
  </si>
  <si>
    <t>Realizar 4 juegos para mujer cabeza de familia durante el cuatrienio</t>
  </si>
  <si>
    <t>No. De juegos de la mujer realizados por año</t>
  </si>
  <si>
    <t>Apoyar  12 Clubes deportivos mediante convenios en el cuatrienio</t>
  </si>
  <si>
    <t>No. De clubes deportivos apoyados</t>
  </si>
  <si>
    <t>Realizar 4 campeonatos de integración comunitaria  durante el cuatrienio</t>
  </si>
  <si>
    <t>No. De campeonatos realizados</t>
  </si>
  <si>
    <t>Realizar 4 eventos de juegos campesinos durante el cuatrienio</t>
  </si>
  <si>
    <t>No. De juegos campesinos realizados</t>
  </si>
  <si>
    <t>Realizar 4 jornadas anuales de recreación para población vulnerable con enfoque diferencial e incluyente.</t>
  </si>
  <si>
    <t>No. De jornadas de recreación desarrolladas por año</t>
  </si>
  <si>
    <t>Ejecutar 4 actividades masivas de actividad física dirigida a la mujer (ruta de la mujer) durante el cuatrienio.</t>
  </si>
  <si>
    <t>No de actividades   realizadas</t>
  </si>
  <si>
    <t>Realizar un (1) evento anual de reconocimiento a los Laboyanos destacados como deportistas, entrenadores, dirigentes deportivos, patrocinadores vida y obra, "Noche de los Mejores"</t>
  </si>
  <si>
    <t>Evento reconocimiento a los Laboyanos destacados como deportistas, entrenadores, dirigentes deportivos, patrocinadores vida y obra, realizado anualmente</t>
  </si>
  <si>
    <t>960 clases de aeróbicos orientadas en el año durante el cuatrienio.</t>
  </si>
  <si>
    <t>No. De clases de aeróbicos ejecutadas al año</t>
  </si>
  <si>
    <t>Realizar 36 ciclo vías durante el cuatrienio</t>
  </si>
  <si>
    <t>No. De ciclo vías realizadas</t>
  </si>
  <si>
    <t>1 juegos supérate intercolegiados organizados y ejecutados por año durante el cuatrienio.</t>
  </si>
  <si>
    <t>No. De juegos supérate realizados por año</t>
  </si>
  <si>
    <t>1 juegos escolares organizados y ejecutados por año durante el cuatrienio.</t>
  </si>
  <si>
    <t>No. De juegos escolares ejecutados por año</t>
  </si>
  <si>
    <t xml:space="preserve"> 5 actividades realizadas cada año, para promover la recreación y el deporte en NNA.</t>
  </si>
  <si>
    <t>No. De actividades realizadas por año para promover deporte en NNA</t>
  </si>
  <si>
    <t>12 parques infantiles construidos en el cuatrienio, para población de primera infancia e infancia.</t>
  </si>
  <si>
    <t>No. De parques infantiles instalados</t>
  </si>
  <si>
    <t>Conformar 1 Consejo de cultura, donde se logre su funcionamiento cada año, durante el cuatrienio</t>
  </si>
  <si>
    <t>No. De consejos de cultura funcionando cada año</t>
  </si>
  <si>
    <t>Ejecutar 1 programa anual de apoyo al Instituto de Cultura, Recreación y Deporte para fomento de la cultura, la recreación y el deporte</t>
  </si>
  <si>
    <t>No. De programas ejecutados al año</t>
  </si>
  <si>
    <t>Realizar 6 reuniones del Consejo Municipal de Cultura del municipio de Pitalito al año</t>
  </si>
  <si>
    <t>No. De sesiones del consejo de cultura por año</t>
  </si>
  <si>
    <t>Apoyar 8 organizaciones culturales por año, durante el cuatrienio</t>
  </si>
  <si>
    <t>No. De organizaciones culturales apoyadas cada año</t>
  </si>
  <si>
    <t>Lograr que 10 escuelas de formación artística estén en funcionamiento, cada año</t>
  </si>
  <si>
    <t>No. De escuelas de formación funcionando cada año</t>
  </si>
  <si>
    <t>Otorgar 1 apoyo interinstitucional al sector artesanal cada año</t>
  </si>
  <si>
    <t>No. De apoyos otorgados al año</t>
  </si>
  <si>
    <t>Realizar 1 plan estratégico para la divulgación de la oferta cultural cada año</t>
  </si>
  <si>
    <t>No. De planes estratégicos implementados cada año</t>
  </si>
  <si>
    <t>Realizar 100 actividades culturales en el cuatrienio en el municipio de Pitalito</t>
  </si>
  <si>
    <t>No. De actividades culturales realizadas</t>
  </si>
  <si>
    <t>No. De eventos realizados al año</t>
  </si>
  <si>
    <t>Dotar 10 (Diez) escuelas de formación artística en el cuatrienio</t>
  </si>
  <si>
    <t>No. de escuelas de formación artísticas dotadas</t>
  </si>
  <si>
    <t>Elaborar un proyecto para la creación del museo Municipal de Pitalito en el cuatrienio</t>
  </si>
  <si>
    <t>Realizar 1 estudio para identificación, reconocimiento, mantenimiento, preservación y salvaguarda del patrimonio material e inmaterial del Municipio de Pitalito, durante el cuatrienio.</t>
  </si>
  <si>
    <t>Crear un ( 1  ) grupo de vigias del patrimonio cultural en el cuatrienio.</t>
  </si>
  <si>
    <t>Dotar 5 bibliotecas públicas en el cuatrienio</t>
  </si>
  <si>
    <t>Capacitar a 9 bibliotecarios rurales cada año</t>
  </si>
  <si>
    <t>Fortalecer 2 escuelas de formación artística con enfoque diferencial cada año</t>
  </si>
  <si>
    <t>No. De escuelas de formación artística fortalecidas al año</t>
  </si>
  <si>
    <t>Realizar el apoyo a 4.000 NNA en actividades artísticas y culturales, como herramienta de integración para el postconflicto, durante el cuatrienio</t>
  </si>
  <si>
    <t>No. De NNA apoyados en actividades artísticas y culturales</t>
  </si>
  <si>
    <t>Ejecutar 1 programa artístico y cultural con enfoque diferencial, cada año.</t>
  </si>
  <si>
    <t>No. De programas con enfoque diferencial ejecutados al año</t>
  </si>
  <si>
    <t>Ejecutar un proyecto para la creación de la orquesta sinfónica juvenil del Municipio de Pitalito en el cuatrienio</t>
  </si>
  <si>
    <t>Realizar 120 actividades extramuros de la biblioteca municipal Esteban Rojas, en el cuatrienio</t>
  </si>
  <si>
    <t>No. De actividades extramuros realizadas</t>
  </si>
  <si>
    <t>FONDO ESTAMPILLA PROCULTURA</t>
  </si>
  <si>
    <t>Implementar un programa  de mantenimiento y expansión del alumbrado público anualmente</t>
  </si>
  <si>
    <t>No. de programas de mantenimiento realizados</t>
  </si>
  <si>
    <t xml:space="preserve">Revisión y/o mejoramiento de Instalaciones internas de 100 viviendas anuales </t>
  </si>
  <si>
    <t>Viviendas con revisión técnica y/o mejoramiento, realizadas anualmente</t>
  </si>
  <si>
    <t>Garantizar un (1) alumbrado público navideño, durante el cuatrienio</t>
  </si>
  <si>
    <t>No. De alumbrados públicos navideños garantizados</t>
  </si>
  <si>
    <t>Ejecutar 2 proyectos de electrificación con tecnología diferente, durante el cuatrienio</t>
  </si>
  <si>
    <t xml:space="preserve">Proyectos de electrificación con tecnología diferente, ejecutados durante el 
cuatrienio
</t>
  </si>
  <si>
    <t>Ejecutar 4 proyectos  de electrificación  con expansión eléctrica en el sector rural</t>
  </si>
  <si>
    <t>No. De proyectos ejecutados</t>
  </si>
  <si>
    <t>Presentar y/o ejecutar 4 proyectos durante el cuatrienio para cofinanciación de ampliación de redes eléctricas municipales</t>
  </si>
  <si>
    <t>No. De proyectos presentados</t>
  </si>
  <si>
    <t>Realizar tres capacitaciones anuales para actualización en conocimientos técnicos en materia eléctrica</t>
  </si>
  <si>
    <t>No. De nuevos usuarios de gas</t>
  </si>
  <si>
    <t>Ejecutar 3 convenios con entidades competentes para la construcción de vivienda urbana y rural</t>
  </si>
  <si>
    <t>No. De convenios suscritos para construcción de vivienda</t>
  </si>
  <si>
    <t>Prestar apoyo para ejecutar 1500 mejoramientos de vivienda en los sectores rural y urbano, incluida población en pobreza extrema, durante el cuatrienio</t>
  </si>
  <si>
    <t>No. De proyectos de mejoramientos de vivienda radicados</t>
  </si>
  <si>
    <t>Realizar la reubicación de 25 viviendas en el Municipio, durante el cuatrienio</t>
  </si>
  <si>
    <t>Viviendas reubicadas, en el Municipio</t>
  </si>
  <si>
    <t>Legalizar 100 predios urbanos o rurales durante el cuatrienio</t>
  </si>
  <si>
    <t>No. De predios legalizados</t>
  </si>
  <si>
    <t>Realizar 4 capacitaciones para las asociaciones de vivienda en normatividad  y presentación de proyectos  durante el cuatrienio.</t>
  </si>
  <si>
    <t>No. De capacitaciones brindadas a la OPV</t>
  </si>
  <si>
    <t>Realizar la creación e implementación de la Secretaria de Desarrollo rural y/o una (1) unidad técnica de desarrollo rural, según estudio de factibilidad, durante el cuatrienio</t>
  </si>
  <si>
    <t>Secretaria de Desarrollo rural y/o unidad técnica de desarrollo rural según estudio de factibilidad, creada</t>
  </si>
  <si>
    <t>Dar continuidad al Programa de Formalizaciòn de la Propiedad Rural.</t>
  </si>
  <si>
    <t>No. de programas con continuidad</t>
  </si>
  <si>
    <t>4 Líneas productivas definidas y apoyadas cada año de manera asociativa. (Café – Frutales -  Piscicultura- Ganadera, entre otras)</t>
  </si>
  <si>
    <t>No. De líneas productivas definidas</t>
  </si>
  <si>
    <t>Realizar 2 alianzas con la Gobernación del Huila, para apalancar las líneas productivas definidas, durante el cuatrienio</t>
  </si>
  <si>
    <t>No. Alianzas realizadas</t>
  </si>
  <si>
    <t>Realizar 4 campañas durante el cuatrienio, para el fortalecimiento técnico-organizacional del sector agropecuario</t>
  </si>
  <si>
    <t>No. De campañas realizadas</t>
  </si>
  <si>
    <t>Realizar el apoyo con asistencia técnica calificada por líneas productivas a 2.000 productores agropecuarios, durante el cuatrienio</t>
  </si>
  <si>
    <t>No. De productores con asistencia técnica</t>
  </si>
  <si>
    <t>Implementar cuatro (4) programas de capacitación y apoyo a productores agropecuarios durante el cuatrienio (SENA- Alcaldía)</t>
  </si>
  <si>
    <t>No. De programas ejecutados</t>
  </si>
  <si>
    <t>Realizar apoyo a doce (12) ferias itinerantes agropecuarias, durante el cuatrienio</t>
  </si>
  <si>
    <t>No. De ferias apoyadas</t>
  </si>
  <si>
    <t>Desarrollar 2 Proyectos agropecuarios innovadores durante el cuatrienio (incluye mercado verde, biocomercio, entre otros)</t>
  </si>
  <si>
    <t>No. De proyectos desarrollados</t>
  </si>
  <si>
    <t>Realizar el establecimiento de un (1) comité operativo para el fortalecimiento del sector rural, entre Red Unidos- SENA- Alcaldía (Secresalud- Sec. Desarrollo económico), durante el cuatrienio.</t>
  </si>
  <si>
    <t>No. De comités operativos establecidos</t>
  </si>
  <si>
    <t>Realizar el apoyo para la reconversión o sustitución de 1.000 hectáreas de café susceptible a roya durante el cuatrienio</t>
  </si>
  <si>
    <t>Hectáreas con reconversión o sustitución, apoyadas</t>
  </si>
  <si>
    <t>Realizar 3 eventos de apoyo para la celebración y reconocimiento de la labor de los caficultores durante el cuatrienio</t>
  </si>
  <si>
    <t>No de eventos realizados</t>
  </si>
  <si>
    <t>Realizar el apoyo con dos laboratorios en el cuatrienio, el mejoramiento continuo de la calidad del café producido en las organizaciones, garantizando la equidad en las negociaciones con los compradores.</t>
  </si>
  <si>
    <t>No. De laboratorios dotados</t>
  </si>
  <si>
    <t>Realizar el acompañamiento y apoyo a 5 organizaciones y sus asociados para el mejoramiento tanto de las infraestructuras de secado, beneficio y sanitaria del café, durante el cuatrienio.</t>
  </si>
  <si>
    <t>No. De organizaciones apoyadas</t>
  </si>
  <si>
    <t>Realizar el apoyo para la participación en eventos de comercialización nacional e internacional de 10 productores de café, en el cuatrienio</t>
  </si>
  <si>
    <t>No. De productores apoyados</t>
  </si>
  <si>
    <t>Realizar apoyo al mejoramiento de la infraestructura de una (1) planta de mezclado de fertilizantes, durante el cuatrienio</t>
  </si>
  <si>
    <t>Plantas de mezclado de fertilizantes, apoyadas</t>
  </si>
  <si>
    <t>Realizar 4 mantenimientos preventivos y correctivos a la maquinaria pesada del municipio durante el cuatrienio</t>
  </si>
  <si>
    <t>No. De mantenimientos realizados a la maquinaria</t>
  </si>
  <si>
    <t>Realizar mantenimiento al 35% de la red vial urbana del municipio de Pitalito cada año</t>
  </si>
  <si>
    <t>% de mantenimiento a red vial urbana por año</t>
  </si>
  <si>
    <t>Mantener el 25% de la red vial rural del municipio de Pitalito cada año</t>
  </si>
  <si>
    <t>% de red vial rural mantenida por año</t>
  </si>
  <si>
    <t>Pavimentar 300 cuadras en concreto rígido, flexible o pavimento de última tecnología en el municipio, durante el cuatrienio</t>
  </si>
  <si>
    <t>No. De M2 pavimentados</t>
  </si>
  <si>
    <t>Apoyar institucionalmente para la apertura de 50 km de vías, durante el cuatrienio</t>
  </si>
  <si>
    <t>Construir 10 obras públicas que mejoren la movilidad para personas con limitaciones físicas</t>
  </si>
  <si>
    <t>Rehabilitar 15.000 M2 de pavimento en el municipio, durante el cuatrienio</t>
  </si>
  <si>
    <t>No. De M2 rehabilitados</t>
  </si>
  <si>
    <t>Realizar la gestión para la construcción y/o ampliación de (5) cinco puentes viales, durante el cuatrienio</t>
  </si>
  <si>
    <t>Gestiones para la construcción y/o ampliación de puentes viales, realizadas</t>
  </si>
  <si>
    <t>Construir 15 km de placa huella en la red vial rural del municipio.</t>
  </si>
  <si>
    <t>No. De Kms de placa huella construidos</t>
  </si>
  <si>
    <t xml:space="preserve">Construir 100 obras de arte y/o 15 km de cunetas, en los corredores viales municipales, durante el cuatrienio  </t>
  </si>
  <si>
    <t>Obras de arte y/o cunetas, construidas</t>
  </si>
  <si>
    <t>Construir 4.000 M2 de andenes o zonas peatonales.</t>
  </si>
  <si>
    <t>No. De M2 de andenes construidos</t>
  </si>
  <si>
    <t>Integrar la comunidad en 5 proyectos de obras viales durante el cuatrienio</t>
  </si>
  <si>
    <t>No. De proyectos que integran a la comunidad</t>
  </si>
  <si>
    <t>Desarrollar 3 programas para la adquisición de predios para mejoramiento vial en el municipio de Pitalito, durante el cuatrienio</t>
  </si>
  <si>
    <t>No. De predios comprados</t>
  </si>
  <si>
    <t>Diseñar y/o constuir 1Km de la red Laboyana de ciclo rutas</t>
  </si>
  <si>
    <t>Ejecutar 2.100 operativos de tránsito durante el cuatrienio</t>
  </si>
  <si>
    <t>No. De operativos realizados</t>
  </si>
  <si>
    <t>Desarrollar 22 campañas pedagógicas sobre cultura vial durante el cuatrienio</t>
  </si>
  <si>
    <t>No. De campañas ejecutadas</t>
  </si>
  <si>
    <t>Adelantar un (1) Estudio para reestructurar las rutas de transporte público colectivo de pasajeros  y mixto durante el cuatrienio.</t>
  </si>
  <si>
    <t>No. De estudio realizados.</t>
  </si>
  <si>
    <t>Implementar 1 plan municipal de seguridad vial como política pública, durante el cuatrienio.</t>
  </si>
  <si>
    <t>No. De planes de seguridad vial implementados.</t>
  </si>
  <si>
    <t>Implementar 1 Observatorio de la accidentalidad durante el cuatrienio.</t>
  </si>
  <si>
    <t>No. De observatorios implementados por año</t>
  </si>
  <si>
    <t>Construir una sede para el funcionamiento de INTRAPITALITO durante el cuatrienio</t>
  </si>
  <si>
    <t>Desarrollar 16 campañas pedagógicas en educación vial dirigidas a la población escolar  durante el cuatrienio.</t>
  </si>
  <si>
    <t>Instalar 200 señales viales durante el cuatrienio</t>
  </si>
  <si>
    <t>No. De señales instaladas</t>
  </si>
  <si>
    <t>Realizar 4 mantenimientos preventivos y correctivos a la red semafórica local, durante el cuatrienio</t>
  </si>
  <si>
    <t>No. De mantenimientos preventivos realizados</t>
  </si>
  <si>
    <t>Adquirir 4 vehículos automotores  para el área operativa de INTRAPITALITO, durante el cuatrienio</t>
  </si>
  <si>
    <t>No. De vehículos adquiridos</t>
  </si>
  <si>
    <t>Matricular o radicar  8.000 vehículos  en tránsito municipal de Pitalito  (línea base 38.098) durante el cuatrienio.</t>
  </si>
  <si>
    <t>No. De vehículos matriculados o radicados en tránsito</t>
  </si>
  <si>
    <t>Adquirir 200 hectáreas para la conservación de ecosistemas estratégicos en el municipio de Pitalito durante el cuatrienio.</t>
  </si>
  <si>
    <t>No. De Has de tierra adquiridas para conservación de ecosistemas</t>
  </si>
  <si>
    <t>Aislar 20.000 metros lineales de zonas de ecosistemas importantes para el municipio.</t>
  </si>
  <si>
    <t>No. De metros lineales de aislamientos instalados</t>
  </si>
  <si>
    <t>Realizar 4 semanas ambientales y de gestión del Riesgo durante el cuatrienio.</t>
  </si>
  <si>
    <t>No. De semanas ambientales realizadas</t>
  </si>
  <si>
    <t>Consolidar durante el cuatrienio, 4 programas de protección, restauración y fortalecimiento de la gestión ambiental que propendan por el mejoramiento de la calidad atmosférica del municipio</t>
  </si>
  <si>
    <t>No. De programas ejecutados cada año</t>
  </si>
  <si>
    <t>Construir un sistema de información estaistica y geográfica sobre emergencias y desastres en el municipio de pitalito durante el cuatrienio</t>
  </si>
  <si>
    <t>Apoyar el desarrollo y/o formulación de 4 PROCEDAS durante el cuatrienio.</t>
  </si>
  <si>
    <t>No. De PROCEDAS apoyadas</t>
  </si>
  <si>
    <t>Diseñar un proceso de recuperación ambiental de 3 zonas reubicadas por riesgo, durante el cuatrienio</t>
  </si>
  <si>
    <t>No. De procesos diseñados</t>
  </si>
  <si>
    <t>Apoyar el desarrollo y/o formulación de 12 PRAES  durante el cuatrienio.</t>
  </si>
  <si>
    <t>No. De PRAES apoyados</t>
  </si>
  <si>
    <t>Realizar el enriquecimiento vegetal de 60 hectáreas de reservas públicas o privadas localizadas en sectores estratégicos durante el cuatrienio.</t>
  </si>
  <si>
    <t>No. De hectáreas intervenidas</t>
  </si>
  <si>
    <t>Gestionar  4 proyectos de adaptación al cambio climático, incluidos en la ruta de cambio climático para el municipio durante el cuatrienio.</t>
  </si>
  <si>
    <t>No. De proyectos gestionados con adaptación al cambio climático</t>
  </si>
  <si>
    <t>Recuperar 4 zonas verdes del municipio durante el cuatrienio</t>
  </si>
  <si>
    <t>No. De zonas verdes recuperadas</t>
  </si>
  <si>
    <t>Desarrollar una campaña anual de devolución de residuos peligrosos post consumo (RAEE´S, Pilas, Bombillas fluorescentes, llantas o medicamentos vencidos, envases de agroquímicos), durante el cuatrienio</t>
  </si>
  <si>
    <t>No. De campañas realizadas anualmente</t>
  </si>
  <si>
    <t>Gestionar la construccion de 360 hornillas eco eficientes durante el cuatrienio</t>
  </si>
  <si>
    <t>No. De Hornillas instaladas</t>
  </si>
  <si>
    <t>Implementar cuatro (4) acciones durante el cuatrienio para apoyo al POMCA del Río Guarapas</t>
  </si>
  <si>
    <t>No. De acciones implementadas</t>
  </si>
  <si>
    <t>Realizar cuatro (4) giros de los recursos a la autoridad ambiental, durante el cuatrienio</t>
  </si>
  <si>
    <t>No. De giros realizados a la autoridad ambiental</t>
  </si>
  <si>
    <t>Ejecutar 4 estrategias de promoción, promulgación y defensa de los derechos de los animales, durante el cuatrienio</t>
  </si>
  <si>
    <t>No. De estrategias realizadas para defensa de derechos de los animales</t>
  </si>
  <si>
    <t>FONDO AMBIENTAL 15% PREDIAL (SOBRETASA AMBIENTAL)</t>
  </si>
  <si>
    <t>Hacer un (1) convenio anual con el Centro de reclusión de Pitalito para  propuestas productivas, actividades y/o buenas condiciones de habitabilidad de resocialización</t>
  </si>
  <si>
    <t>No. De convenios suscritos</t>
  </si>
  <si>
    <t>Construir  un sistema de información estadística y geográfica sobre emergencias y desastres en el municipio de Pitalito durante el cuatrienio.</t>
  </si>
  <si>
    <t>No. De sistemas de información construidos</t>
  </si>
  <si>
    <t>Implementar 1 programa anual para el fortalecimiento de la capacidad técnica y operativa de la oficina de ambiente y gestión del riesgo</t>
  </si>
  <si>
    <t>Número de programas implementados por año</t>
  </si>
  <si>
    <t>Diseñar y construir siete (7) obras de mitigación del riesgo, considerando las identificadas en el estudio de AVR del municipio, durante el cuatrienio</t>
  </si>
  <si>
    <t>No. De obras de mitigación del riesgo construidas</t>
  </si>
  <si>
    <t>Elaborar seis (6) planes de contingencia para zonas identificadas con riesgo durante el cuatrienio.</t>
  </si>
  <si>
    <t>No. De planes de contingencia elaborados</t>
  </si>
  <si>
    <t>Realizar fortalecimiento anual a los organismos de socorro enfocados a procesos de fortalecimiento institucional y gestión del riesgo y desastres</t>
  </si>
  <si>
    <t>No. Organismos de socorro fortalecidos</t>
  </si>
  <si>
    <t>No. De capacitaciones a organismos de socorro</t>
  </si>
  <si>
    <t>Crear un (1) centro de reserva de equipos de emergencia y ayuda humanitaria disponibles para la atención de emergencias y contingencias en el municipio de Pitalito cada año.</t>
  </si>
  <si>
    <t>No. De centros de reserva de equipos creados</t>
  </si>
  <si>
    <t>Desarrollar un (1) simulacro municipal por año, de evacuación por sismo.</t>
  </si>
  <si>
    <t>No. De simulacros desarrollados por año</t>
  </si>
  <si>
    <t>Un ( 1 )  plan local de productividad y competitividad, elaborado e implementado durante el cuatrienio.</t>
  </si>
  <si>
    <t>No. De personas capacitados</t>
  </si>
  <si>
    <t>Fortalecer 4 ferias artesanales durante el cuatrienio</t>
  </si>
  <si>
    <t>No. De ferias fortalecidas</t>
  </si>
  <si>
    <t>Brindar apoyo interinstitucional a 8 proyectos productivos durante el cuatrienio, incluida población vulnerable y en pobreza extrema</t>
  </si>
  <si>
    <t>No. De proyectos apoyados</t>
  </si>
  <si>
    <t>Apoyo en la creación de 160 unidades productivas durante el cuatrienio, 20% para población en pobreza extrema</t>
  </si>
  <si>
    <t>No. De unidades productivas apoyadas</t>
  </si>
  <si>
    <t>Realizar el fortalecimiento de 16 grupos asociativos del Municipio durante el cuatrienio</t>
  </si>
  <si>
    <t>no. De grupos asociativos fortalecidos</t>
  </si>
  <si>
    <t>Realizar 4 Feria de empleo y emprendimiento durante el cuatrienio</t>
  </si>
  <si>
    <t>No. De ferias realizadas</t>
  </si>
  <si>
    <t>1 programa de generación de empleo con enfoque diferencial implementado cada año.</t>
  </si>
  <si>
    <t>No. De programas de generación de empleo implementados</t>
  </si>
  <si>
    <t>Realizar una actividad anual de fortalecimiento al comité municipal de ciencia, tecnología e innovación</t>
  </si>
  <si>
    <t>No. de actividades realizadas por año</t>
  </si>
  <si>
    <t>Realizar 4 campañas de promoción, difusión y apoyo del turismo durante el cuatrienio.</t>
  </si>
  <si>
    <t>Implementar 1 programa anual para mantenimiento, funcionamiento y operatividad de la red municipal de acceso a wifi abierto, durante el cuatrienio</t>
  </si>
  <si>
    <t>Realizar la gestion de 3 conexiones de Internet en corregimientos durante el cuatrienio</t>
  </si>
  <si>
    <t>No. De conexiones de internet gestionados</t>
  </si>
  <si>
    <t>Formular y avanzar en la implementación de 3 aplicaciones o herramientas con software libre, durante el cuatrienio</t>
  </si>
  <si>
    <t>No. De aplicativos o herramientas con software libre formulados</t>
  </si>
  <si>
    <t>Realizar 2 cursos dirigidos a estudiantes y padres de familia sobre el uso adecuado de las tic del programa "en TIC confío", durante el cuatrienio</t>
  </si>
  <si>
    <t>No. De cursos realizados</t>
  </si>
  <si>
    <t>Realizar 6 actividades durante el cuatrienio para el fomento de la apropiación social del conocimiento y desarrollo tecnológico</t>
  </si>
  <si>
    <t>No. De actividades realizadas durante el cuatrienio</t>
  </si>
  <si>
    <t>Realizar el apoyo a 5 Proyectos municipales con desarrollo de nuevas tecnologías, durante el cuatrienio, a través del Comité de Ciencia, Tecnología e Innovación</t>
  </si>
  <si>
    <t>Implementar 1 estrategia de disposición adecuada y reciclaje de residuos electrónicos  cada año</t>
  </si>
  <si>
    <t>No. De estrategias implementadas</t>
  </si>
  <si>
    <t>Implementar 5 trámites en línea durante el cuatrienio</t>
  </si>
  <si>
    <t>No. De trámites en línea implementados</t>
  </si>
  <si>
    <t>Implementar 1 campaña de divulgación a la comunidad sobre trámites en línea cada año</t>
  </si>
  <si>
    <t>No. De campañas implementadas</t>
  </si>
  <si>
    <t>Implementar 4 Puntos rurales para trámites durante el cuatrienio</t>
  </si>
  <si>
    <t>No. De puntos rurales para trámites implementados</t>
  </si>
  <si>
    <t>Realizar el fortalecimiento de 1 ecosistema digital municipal cada año</t>
  </si>
  <si>
    <t>No. De ecosistemas estratégicos fortalecidos cada año</t>
  </si>
  <si>
    <t>Realizar 4 capacitaciones sobre el adecuado manejo de Gobierno en Línea dirigida a funcionarios municipales, durante el cuatrienio</t>
  </si>
  <si>
    <t>No. De capacitaciones realizadas</t>
  </si>
  <si>
    <t>Creación de una ( 1 ) central de digitalización del archivo Municipal en el cuatrienio</t>
  </si>
  <si>
    <t>Realizar 4 capacitaciones a funcionarios municipales sobre gestión documental digital, durante el cuatrienio</t>
  </si>
  <si>
    <t>Realizar y ejecutar Cuatro (4) estrategias integrales durante el cuatrienio, que propendan por  prevenir y disminuir el trabajo infantil y las peores formas de trabajo infantil, priorizando a niños y niñas en pobreza extrema</t>
  </si>
  <si>
    <t>No. De estrategias implementadas para disminuir trabajo infantil</t>
  </si>
  <si>
    <t>Implementar un programa anual que apoye las modalidades de atención a primera infancia que se brinden dentro del municipio, priorizando población en pobreza extrema</t>
  </si>
  <si>
    <t>Garantizar un (1) espacio adecuado y habilitado para la protección y restablecimiento de derechos de niños y niñas (Hogar de Paso) cada año</t>
  </si>
  <si>
    <t>No. De espacios habilitados para protección de niñas, niños y adolescentes por año</t>
  </si>
  <si>
    <t>Garantizar el buen funcionamiento y adecuación de una (1) casa transitoria para el menor infractor cada año del cuatrienio</t>
  </si>
  <si>
    <t>No. De casas transitoria operando por año</t>
  </si>
  <si>
    <t>Desarrollar una (1) estrategia que permita la participación significativa  de  niños, niñas y adolescentes, inclyendo la mesa territorial de participación de NNA, cada año</t>
  </si>
  <si>
    <t>Realizar cuatro (4) actividades de promoción de derechos de niños, niñas y adolescentes en el cuatrienio</t>
  </si>
  <si>
    <t>No. De actividades realizadas</t>
  </si>
  <si>
    <t>Realizar un (1) proceso de rendición pública de cuentas de niños, niñas, adolescentes y jóvenes en el cuatrienio</t>
  </si>
  <si>
    <t>No. De rendiciones de cuentas realizadas</t>
  </si>
  <si>
    <t>Hacer cuatro (4) encuentros con organizaciones y movimientos juveniles en el cuatrienio, dentro del cual se incluya el Festival anual Laboyano de la Juventud</t>
  </si>
  <si>
    <t>No. De encuentros realizados</t>
  </si>
  <si>
    <t>Realizar ocho (8) asambleas juveniles en el cuatrienio.</t>
  </si>
  <si>
    <t>No. De asambleas juveniles realizadas</t>
  </si>
  <si>
    <t>Implementar cada año 1 programa de apoyo institucional a la población juvenil y sus organizaciones, para mejorar las condiciones de esta población</t>
  </si>
  <si>
    <t>Garantizar el funcionamiento de un (1) programa Jóvenes en acción en el cuatrienio.</t>
  </si>
  <si>
    <t>No. De acciones ejecutadas correspondientes al programa nacional jóvenes en acción</t>
  </si>
  <si>
    <t>Capacitar 1.000 personas en equidad de género (Ley 1257) en el cuatrienio</t>
  </si>
  <si>
    <t>No. De personas capacitadas</t>
  </si>
  <si>
    <t>Implementar una (1)  estrategia para prevenir la violencia de género en el Municipio de Pitalito cada año</t>
  </si>
  <si>
    <t>No. De estrategias implementadas por año</t>
  </si>
  <si>
    <t>Garantizar un (1) equipo integral para el adecuado funcionamiento de la comisaría de familia durante el cuatrienio ( según acuerdo 022/2008)</t>
  </si>
  <si>
    <t>No. De equipo integral garantizado</t>
  </si>
  <si>
    <t>Desarrollar (4) acciones que permitan el fortalecimiento del Consejo Comunitario de Mujeres (CCM), durante el cuatrienio.</t>
  </si>
  <si>
    <t>No. De acciones que favorezcan CMM realizadas</t>
  </si>
  <si>
    <t>Desarrollar diez (10) proyectos productivos dirigido a mujeres rurales y urbanas, durante el cuatrienio</t>
  </si>
  <si>
    <t>No. De proyectos productivos desarrollados</t>
  </si>
  <si>
    <t>Desarrollar doce (12) actividades que promuevan los derechos de mujeres y familia (Día Internacional de la Mujer, Día Internacional de la Familia, Día Internacional de la No violencia contra la Mujer) durante el cuatrienio.</t>
  </si>
  <si>
    <t>No. De actividades desarrolladas en el cuatrienio</t>
  </si>
  <si>
    <t>Realizar cuatro (4) estrategias de prevención de discriminación y la violencia contra las personas LGTBI en diferentes instituciones públicas del Municipio en el cuatrienio</t>
  </si>
  <si>
    <t>Implementar una (1) política pública para la población LGTBI en el Municipio de Pitalito en el cuatrienio</t>
  </si>
  <si>
    <t>No. De políticas públicas LGTBI implementadas</t>
  </si>
  <si>
    <t>Realizar cuatro (4) procesos de formación sobre derechos, gobernabilidad y gobernanza  de la población étnica en el cuatrienio</t>
  </si>
  <si>
    <t>Realizar cuatro (4) mesas de concertación con pueblos indígenas durante el cuatrienio, para abordar temáticas propias y territoriales que promuevan el desarrollo social y económico de pueblos indígenas y la articulación de la política publica.</t>
  </si>
  <si>
    <t>No. De mesas de concertación realizadas</t>
  </si>
  <si>
    <t>Realizar el apoyo a seis (6) proyectos de las comunidades indígenas del Municipio de Pitalito de acuerdo a sus planes de vida, usos y costumbres, en el cuatrienio</t>
  </si>
  <si>
    <t>Realizar cuatro (4) conmemoraciones del mes de la afrocolombianidad durante el cuatrienio.</t>
  </si>
  <si>
    <t>No. De conmemoraciones realizadas</t>
  </si>
  <si>
    <t>Dinamizar una (1) política pública e implementar un plan de acción para personas con y/o en condición de discapacidad en el cuatrienio.</t>
  </si>
  <si>
    <t>No. De políticas públicas dinamizadas.</t>
  </si>
  <si>
    <t>Implementar (1) un proyecto anual de capacitación en derechos de las personas en condición de discapacidad.</t>
  </si>
  <si>
    <t>No. De proyectos de capacitación desarrollados.</t>
  </si>
  <si>
    <t>Apoyar  4 proyectos productivos, sociales o de formación, para personas en condición de discapacidad, en el cuatrienio.</t>
  </si>
  <si>
    <t>No. De proyectos  apoyados.</t>
  </si>
  <si>
    <t>Diseñar cuatro (4) estrategias de participación ciudadana y apoyo a actividades culturales y de bienestar social para el adulto mayor durante el cuatrienio.</t>
  </si>
  <si>
    <t>No. de estrategias implementadas</t>
  </si>
  <si>
    <t>Apoyo a 4 proyectos productivos para el adulto mayor en el cuatrienio</t>
  </si>
  <si>
    <t>No. De proyectos inscritos y con gestión de recursos</t>
  </si>
  <si>
    <t>Realizar dos (2) convenios anuales para el apoyo del funcionamiento de los Centros de protección social para el adulto mayor en el cuatrienio.</t>
  </si>
  <si>
    <t>No. De convenios suscritos por año</t>
  </si>
  <si>
    <t>Apoyar un (1) Centro de día anual que permita la atención del adulto mayor en el municipio, priorizando población en pobreza extrema</t>
  </si>
  <si>
    <t>No. De centros apoyados por año</t>
  </si>
  <si>
    <t>Elaborar y ejecutar un (1) plan de acción territorial que incluya ayudas humanitarias de atención inmediata y subsidio de transporte cada año, a las víctimas, durante el cuatrienio.</t>
  </si>
  <si>
    <t>No. De planes elaborados y ejecutados por año</t>
  </si>
  <si>
    <t>Apoyo al 100% en el cuatrienio de las víctimas que requieran asistencia funeraria según la Ley 1448.</t>
  </si>
  <si>
    <t>% de víctimas apoyadas en asistencia funeraria</t>
  </si>
  <si>
    <t>Garantizar una (1) atención y orientación de manera integral a la población víctima del conflicto en el Centro Regional de Atención a Víctimas cada año.</t>
  </si>
  <si>
    <t>No. Atenciones y orientaciones integrales realizadas por año</t>
  </si>
  <si>
    <t>Realizar cuatro (4) Comités de Justicia Transicional cada año, que incluya capacitaciones a las víctimas durante el cuatrienio..</t>
  </si>
  <si>
    <t>No. De capacitaciones desarrolladas</t>
  </si>
  <si>
    <t>Realizar cuatro (4) actividades de memoria histórica de las víctimas del conflicto en el cuatrienio.</t>
  </si>
  <si>
    <t>Cuatro (4) actividades de  gestión efectuadas ante entidades nacionales y departamentales para reparación de las víctimas del conflicto durante el cuatrienio.</t>
  </si>
  <si>
    <t>Desarrollar veinte (20) proyectos productivos dirigidos a población víctima del conflicto armado en el cuatrienio.</t>
  </si>
  <si>
    <t>No. De proyectos productivos apoyados</t>
  </si>
  <si>
    <t>Realizar cuatro (4) campañas de identificación con población en pobreza extrema durante el cuatrienio</t>
  </si>
  <si>
    <t>Desarrollar un (1) acompañamiento y atención a población Habitante de la Calle del municipio de Pitalito cada año.</t>
  </si>
  <si>
    <t>No. De acompañamientos y atenciones a población habitante de la calle por año</t>
  </si>
  <si>
    <t>Garantizar un (1) espacio adecuado y equipo humano para el programa familias en acción cada año, durante el cuatrienio</t>
  </si>
  <si>
    <t>No. De oficinas dotada y  equipo humano disponible para atención al programa por año</t>
  </si>
  <si>
    <t>Intervenir 4 Equipamientos de espacio público y/o de renovación urbana, durante el cuatrienio</t>
  </si>
  <si>
    <t>No. De equipamientos intervenidos</t>
  </si>
  <si>
    <t>Elaborar un proyecto para la restauración arquitectonica del antiguo palacio municipal, durante el cuatrienio</t>
  </si>
  <si>
    <t>Adquisisción de 2 predios para el desarrollo de equipamientos municipales durante el cuatrienio</t>
  </si>
  <si>
    <t>1 mantenimiento realizado al coliseo de ferias durante el cuatrienio</t>
  </si>
  <si>
    <t>Realizar un estudio para la red de ciclorutas</t>
  </si>
  <si>
    <t>1 terminal de transporte con obras de modernización ejecutadas cada año, durante el cuatrienio</t>
  </si>
  <si>
    <t>No. De obras de modernización de terminal de transporte al año</t>
  </si>
  <si>
    <t>Dotar 80 Juntas de Acción Comunal de elementos técnicos y logísticos durante el cuatrienio.</t>
  </si>
  <si>
    <t>No. De JAC dotadas</t>
  </si>
  <si>
    <t>Realizar dos (2) campañas educativas por año a la ciudadanía en general sobre los mecanismos de participación ciudadanía participativa, o control social durante  el cuatrienio.</t>
  </si>
  <si>
    <t>Realizar una (1) capacitación anual a las directivas de las Juntas de Acción Comunal y a las Juntas de Vivienda Comunitaria, juntas administradoras locales sobre conocimientos de la Ley Comunal</t>
  </si>
  <si>
    <t>Realizar una (1) actividad lúdico-recreativa por año con las Juntas de Acción Comunal y las Juntas de Vivienda Comunitaria.</t>
  </si>
  <si>
    <t>Realizar cuatro (4) mesas de participación y socialización de presupuestos participativos en el cuatrienio.</t>
  </si>
  <si>
    <t>No. De mesas de participación realizadas</t>
  </si>
  <si>
    <t>Realizar cuatro (4) capacitaciones dirigidas a organizaciones sociales de base sobre veedurías ciudadanas y promoción de la participación de la población juvenil en Juntas de Acción Comunal en el cuatrienio</t>
  </si>
  <si>
    <t>No. de capacitaciones realizadas</t>
  </si>
  <si>
    <t>Realizar trescientas (300) acciones de veedurías en el cuatrienio</t>
  </si>
  <si>
    <t>No. De acciones de veedurías</t>
  </si>
  <si>
    <t>Realizar el establecimiento a 4 programas de fortalecimiento de las rentas municipales, durante el cuatrienio</t>
  </si>
  <si>
    <t>No. De Programas establecidos</t>
  </si>
  <si>
    <t>Recaudar 2.000 millones de pesos de recursos provenientes de cartera morosa durante el cuatrienio</t>
  </si>
  <si>
    <t>Millones de pesos de recaudo de cartera morosa</t>
  </si>
  <si>
    <t>Realizar 4 gestiones para  mejorar las  tasas de interés y poder  reestructurar  la deuda pública  en el cuatrienio</t>
  </si>
  <si>
    <t>No de gestiones realizadas</t>
  </si>
  <si>
    <t>Realizar 4 capacitaciones a funcionarios sobre gestión fiscal y cobro coactivo durante el cuatrienio</t>
  </si>
  <si>
    <t>Realizar 4 brigadas para controlar establecimientos de comercio sobre legalidad y actualización de Industria y Comercio en el cuatrienio</t>
  </si>
  <si>
    <t>No. De brigadas realizadas</t>
  </si>
  <si>
    <t>Garantizar el servicio de aseo y cafetería en las instalaciones de la alcaldía municipal, durante el cuatrienio</t>
  </si>
  <si>
    <t>Servicio de aseo y cafetería en las instalaciones de la alcaldía municipal, garantizado durante el cuatrienio</t>
  </si>
  <si>
    <t>Garantizar el servicio de vigilancia en las instalaciones de la alcaldía municipal, durante el cuatrienio</t>
  </si>
  <si>
    <t>Servicio de vigilancia en las instalaciones de la alcaldía municipal, garantizado durante el cuatrienio</t>
  </si>
  <si>
    <t>Garantizar materiales y equipos para mantenimiento y reposición de la infraestructura, durante el cuatrienio</t>
  </si>
  <si>
    <t>Materiales y equipos para mantenimiento y reposición de la infraestructura, durante el cuatrienio</t>
  </si>
  <si>
    <t>Garantizar el normal funcionamiento de la oficina del Sisbén, durante el cuatrienio</t>
  </si>
  <si>
    <t>Funcionamiento de la oficina del Sisbén, garantizado durante el cuatrienio</t>
  </si>
  <si>
    <t>Garantizar el normal funcionamiento del Consejo Territorial de Planeación, durante el cuatrienio</t>
  </si>
  <si>
    <t>Consejo Territorial de Planeación, funcionando durante el cuatrienio</t>
  </si>
  <si>
    <t>Garantizar la cancelación de los compromisos financieros con la gobernación, durante el cuatrienio</t>
  </si>
  <si>
    <t>Cancelación de los compromisos financieros con la gobernación, durante el cuatrienio</t>
  </si>
  <si>
    <t>Realizar las transferencias del FONPET, durante el cuatrienio</t>
  </si>
  <si>
    <t>Transferencias del FONPET, realizadas durante el cuatrienio</t>
  </si>
  <si>
    <t>Realizar el fortalecimiento anual del comité de estratificación municipal, durante el cuatrienio</t>
  </si>
  <si>
    <t>Fortalecimiento anual del comité de estratificación municipal, durante el cuatrienio</t>
  </si>
  <si>
    <t>Realizar el traslado de los recursos a la Federación Colombiana de Municipios, durante el cuatrienio</t>
  </si>
  <si>
    <t>Traslado de los recursos a la Federación Colombiana de Municipios, realizado durante el cuatrienio</t>
  </si>
  <si>
    <t>Realizar 4 auditorías en el cuatrienio a los gastos de funcionamiento, como estrategia para mejorar desempeño fiscal</t>
  </si>
  <si>
    <t>No. De auditorías realizadas</t>
  </si>
  <si>
    <t>Realizar 4  capacitaciones durante el cuatrienio dirigida a todo el personal para que se conozca y aplique el manual anticorrupción y atención al ciudadano.</t>
  </si>
  <si>
    <t>100% de la contratación municipal publicada en el SECOP</t>
  </si>
  <si>
    <t>% de contratación publicada en SECOP</t>
  </si>
  <si>
    <t>4 acciones de Fortalecimiento y actualización del portal de atención al ciudadano en el cuatrienio</t>
  </si>
  <si>
    <t>No. De portales en funcionamiento</t>
  </si>
  <si>
    <t>Realizar 16 reuniones con la comunidad, a fin de socializar el plan de desarrollo y priorizar la inversión durante el cuatrienio</t>
  </si>
  <si>
    <t>No. De socializaciones realizadas al Plan de Desarrollo</t>
  </si>
  <si>
    <t>Realizar una actualización cada año a todos los software existentes durante el cuatrienio para el fortalecimiento institucional.</t>
  </si>
  <si>
    <t>No. De actualizaciones de software</t>
  </si>
  <si>
    <t>Crear dos curadurias urbanas y/o una unidad de desarrollo urbano, indepediente a la secretaria de planeación, según estudio de factibilidad durante el cuatrienio</t>
  </si>
  <si>
    <t>Aumentar la plataforma de servicios a un 70% para mejorar el gobierno en línea buscando aplicativos sencillos para el manejo de la comunidad, durante el cuatrienio</t>
  </si>
  <si>
    <t>% de plataformas de servicio</t>
  </si>
  <si>
    <t>Avanzar en el 50 % del proceso de  implementación del  MIPG,  como herramienta de fortalecimiento institucional, durante  el cuatrienio.</t>
  </si>
  <si>
    <t>% de actualización del MECI</t>
  </si>
  <si>
    <t>Realizar 4 acciones durante el cuatrienio, encaminado a mejorar el archivo municipal de acuerdo a la Ley</t>
  </si>
  <si>
    <t>No. De acciones establecidos</t>
  </si>
  <si>
    <t>Implementar cada año 1 programa de apoyo logístico, administrativo, técnico y profesional necesario para el fortalecimiento institucional</t>
  </si>
  <si>
    <t>No. De programas implementados cada año</t>
  </si>
  <si>
    <t>Elaborar 1 Plan de Desarrollo Municipal aprobado y con seguimiento permanente en el cuatrienio</t>
  </si>
  <si>
    <t>No. De planes de desarrollo aprobados y con seguimiento</t>
  </si>
  <si>
    <t xml:space="preserve">FONDO DE CONTINGENCIAS JUDICIALES </t>
  </si>
  <si>
    <t>1 observatorio del delito creado e implementado en el Municipio de Pitalito durante el cuatrienio.</t>
  </si>
  <si>
    <t>No. De observatorios creados</t>
  </si>
  <si>
    <t>Realizar un programa de apoyo a la fuerza pública y/u organismos de seguridad, en dotación y funcionamiento cada año</t>
  </si>
  <si>
    <t>No. De programas realizados por año</t>
  </si>
  <si>
    <t>Realizar diez (10) jornadas de gobierno al barrio y la vereda, por año, para implementación de estrategias de seguridad con los ciudadanos</t>
  </si>
  <si>
    <t>No. De jornadas realizadas por año</t>
  </si>
  <si>
    <t>Realizar 8 campañas de divulgación durante el cuatrienio para incentivar a la ciudadanía la denuncia, incentivando a través de la recompensa</t>
  </si>
  <si>
    <t>Realizar cuatro (4) reuniones de fortalecimiento en solidaridad y buen uso de las alarmas comunitarias en cada uno de los frentes de seguridad ciudadana existentes durante el cuatrienio.</t>
  </si>
  <si>
    <t>No. De reuniones realizadas</t>
  </si>
  <si>
    <t>40 frentes de seguridad apoyados con tecnología durante el cuatrienio.</t>
  </si>
  <si>
    <t>No. De frentes de seguridad apoyados</t>
  </si>
  <si>
    <t>Realizar 4 programas de prevención del delito y prevención en consumo de SPA durante el cuatrienio.</t>
  </si>
  <si>
    <t>No. De programas realizados</t>
  </si>
  <si>
    <t>Realizar una (1) estrategia anual para el fortalecimiento de la familia y la convivencia ciudadana.</t>
  </si>
  <si>
    <t>No. De estrategias realizados</t>
  </si>
  <si>
    <t>Realizar cuatro (4) talleres cada año, para la prevención y sensibilización a denunciar la violencia intrafamiliar y de género durante el cuatrienio</t>
  </si>
  <si>
    <t>No. De talleres realizados ppor año</t>
  </si>
  <si>
    <t>Realizar cuatro (4) capacitaciones dirigidas a la familia en temas de resolución pacífica de conflictos en el cuatrienio.</t>
  </si>
  <si>
    <t>No. De capacitaciones ejecutadas</t>
  </si>
  <si>
    <t>Realizar 2 eventos durante el cuatrienio para la prevención de tratas de personas en el territorio</t>
  </si>
  <si>
    <t>No. De eventos realizados</t>
  </si>
  <si>
    <t>Realizar (4) campañas que promuevan la libertad religiosa y de cultos en el Municipio de Pitalito, durante el cuatrienio</t>
  </si>
  <si>
    <t>Desarrollar dos (2) campañas anuales sobre cultura ciudadana frente al espacio público en el cuatrienio</t>
  </si>
  <si>
    <t>No. De campañas realizadas por año</t>
  </si>
  <si>
    <t>Implementar dos (2) estrategias interinstitucionales para desarrollo de “CONTRATOS PAZ” u otras estrategias de cooperación para el fortalecmiento de la paz y la reconciliación en el territorio, durante el cuatrienio</t>
  </si>
  <si>
    <t>Ejecutar 4 acciones para recuperar el espacio público .</t>
  </si>
  <si>
    <t>No. De acciones ejecutadas</t>
  </si>
  <si>
    <t>Garantizar un (1) espacio físico para la oficina de la Agencia Colombiana de Reintegración, durante el cuatrienio</t>
  </si>
  <si>
    <t>No. De espacios físicos generados</t>
  </si>
  <si>
    <t>Garantizar el funcionamiento de un (1) coso municipal durante el cuatrienio</t>
  </si>
  <si>
    <t>No. De cosos municipales funcionando</t>
  </si>
  <si>
    <t>Subtotal Justicia Seguridad y Convivencia Ciudadana</t>
  </si>
  <si>
    <t>Inversión</t>
  </si>
  <si>
    <t>Mantenimiento</t>
  </si>
  <si>
    <t>Gestión</t>
  </si>
  <si>
    <t>Incremento</t>
  </si>
  <si>
    <t>Subtotal Fortalecimiento Institucional</t>
  </si>
  <si>
    <t>Subtotal Desarrollo Comuntario</t>
  </si>
  <si>
    <t>Subtotal Equipamiento Municipal</t>
  </si>
  <si>
    <t>Subtotal Atención a Grupos Vulnerables</t>
  </si>
  <si>
    <t>Subtotal Promoción del Desarrollo</t>
  </si>
  <si>
    <t>Subtotal Prevención y Atención de Desastres</t>
  </si>
  <si>
    <t>Subtotal Centros de Reclusión</t>
  </si>
  <si>
    <t>Subtotal Ambiental</t>
  </si>
  <si>
    <t>Subtotal Transporte</t>
  </si>
  <si>
    <t>Subtotal Agropecuario</t>
  </si>
  <si>
    <t>Subtotal Vivienda</t>
  </si>
  <si>
    <t>Subtotal Servicios Públicos Diferentes a Acueducto Alcantarillado y Aseo</t>
  </si>
  <si>
    <t>Subtotal Cultura</t>
  </si>
  <si>
    <t>Subtotal Deporte y Recreación</t>
  </si>
  <si>
    <t>Subtotal Agua Potable y Saneamiento Básico</t>
  </si>
  <si>
    <t>Subtotal Salud</t>
  </si>
  <si>
    <t>Subtotal Educacion</t>
  </si>
  <si>
    <t>Tipo 
de 
Meta</t>
  </si>
  <si>
    <t>Orientacion</t>
  </si>
  <si>
    <t>TOTAL PRESUPUESTO DE INVERSION</t>
  </si>
  <si>
    <t>Reponer y habilitar 2.000 metros lineales de redes de acueducto urbano</t>
  </si>
  <si>
    <t>Crear 1 dirección o unidad técnica de energías, durante el cuatrienio</t>
  </si>
  <si>
    <t>Diseño y / o construcción de  dos (2) plantas de tratamiento de aguas residuales en el área rural durante el cuatrienio.</t>
  </si>
  <si>
    <t>No. De direcciones técnicas creadas</t>
  </si>
  <si>
    <r>
      <rPr>
        <sz val="12"/>
        <rFont val="Calibri"/>
        <family val="2"/>
        <scheme val="minor"/>
      </rPr>
      <t>Realizar la elección del consejo municipal de juventud</t>
    </r>
    <r>
      <rPr>
        <sz val="11"/>
        <rFont val="Calibri"/>
        <family val="2"/>
        <scheme val="minor"/>
      </rPr>
      <t xml:space="preserve"> y el fortalecimiento de la plataforma de juventud del municipio de Pitalito en el cuatrienio.</t>
    </r>
  </si>
  <si>
    <t>Programa de humanización de servicios de salud (buen trato), en la ESE Manuel Castro Tovar</t>
  </si>
  <si>
    <t>Proyecto para la consecución de recursos  destinados a la  construcción de la sede del centro de salud Panorama.</t>
  </si>
  <si>
    <t>Proyecto  durante el cuatrienio destinado para la construcción de hospital de primer nivel</t>
  </si>
  <si>
    <t>Proyecto  durante el cuatrienio  para la gestión de recursos destinados a la compra de terrenos para construcción del puesto de salud de Chillurco y Charguayaco.</t>
  </si>
  <si>
    <t>Proyecto durante el cuatrienio que permita gestionar los recursos para la construcción de la segunda fase del centro de salud del corregimiento de Bruselas.</t>
  </si>
  <si>
    <t>Proyecto para la adquisición de una unidad médico odontológica</t>
  </si>
  <si>
    <t>Proyecto durante el cuatrienio  para gestión de recursos destinados a Dotación de equipos biomédicos de los puestos de salud de Chillurco y Charguayaco y centros de salud ESE Manuel Castro Tovar.</t>
  </si>
  <si>
    <t>Adecuación de un espacio en la ESE Municipal Manuel CastroTovar para la prestación de servicios de salud amigables para adolescentes y jóvenes</t>
  </si>
  <si>
    <t>Estudio de viabilidad durante el cuatrienio  para la construcción de un centro de atención para personas con problemas de uso y abuso de sustancias psicoactivas.</t>
  </si>
  <si>
    <t>Estudios y diseños para plantas de tratamiento de aguas residuales</t>
  </si>
  <si>
    <t>Estudios y diseños para la construcción de la PTAR para el casco urbano del municipio.</t>
  </si>
  <si>
    <t>Numero de familias que acceden al servicio de recolección de residuos solidos en el sector rural</t>
  </si>
  <si>
    <t>Parques biosaludables instalados</t>
  </si>
  <si>
    <r>
      <t xml:space="preserve">Realizar 3 (Tres) eventos con contenido cultural de alto impacto, con la participación activa del consejo municipal de cultura cada  año. San pedro, semana cultural y </t>
    </r>
    <r>
      <rPr>
        <sz val="12"/>
        <rFont val="Calibri"/>
        <family val="2"/>
        <scheme val="minor"/>
      </rPr>
      <t>feria equina.</t>
    </r>
  </si>
  <si>
    <t>Proyecto para la creación del museo Municipal de Pitalito</t>
  </si>
  <si>
    <t>Estudio para identificación, reconocimiento, mantenimiento, preservación y salvaguarda del patrimonio material e inmaterial del Municipio de Pitalito</t>
  </si>
  <si>
    <t>Grupo de vigias del patrimonio cultural</t>
  </si>
  <si>
    <t>Dotar bibliotecas públicas</t>
  </si>
  <si>
    <t>Bibliotecarios formados</t>
  </si>
  <si>
    <t>Proyecto para la creación de la orquesta sinfónica juvenil del Municipio de Pitalito</t>
  </si>
  <si>
    <r>
      <t>Capacitar a</t>
    </r>
    <r>
      <rPr>
        <sz val="12"/>
        <rFont val="Calibri"/>
        <family val="2"/>
        <scheme val="minor"/>
      </rPr>
      <t xml:space="preserve"> 1000</t>
    </r>
    <r>
      <rPr>
        <sz val="11"/>
        <rFont val="Calibri"/>
        <family val="2"/>
        <scheme val="minor"/>
      </rPr>
      <t xml:space="preserve"> personas en programas de formación para el empleo, de los cuales 20% son de población en pobreza extrema</t>
    </r>
  </si>
  <si>
    <t>Un ( 1 ) Equipamiento Municipal (ALDEA DE LA FELICIDAD) Cofinanciados durante el cuatrienio.</t>
  </si>
  <si>
    <t>No. De predios adquiridos para el desarrollo de equipamientos municipales</t>
  </si>
  <si>
    <t>No. De equipamientos municipales cofinanciados</t>
  </si>
  <si>
    <t xml:space="preserve">Desarrollar un (1) proceso de formación y/o capacitación a organismos de atención de desastres cada año </t>
  </si>
  <si>
    <t>Apoyar a 1000 nuevos usuarios del servicio de gas domiciliario en zona urbana y rural</t>
  </si>
  <si>
    <t xml:space="preserve">Calidad para un Pitalito Ideal </t>
  </si>
  <si>
    <r>
      <t>formular, diseñar y rdicar el proyecto de la primera fase</t>
    </r>
    <r>
      <rPr>
        <sz val="12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del plan maestro de espacio público, víal y de movilidad del municipio, y la red de ciclorutas, durante el cuatrienio</t>
    </r>
  </si>
  <si>
    <t>plan maestro de espacio público, vial y de movilidad, radicado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</si>
</sst>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vertical="center"/>
    </xf>
    <xf numFmtId="3" fontId="6" fillId="0" borderId="2" xfId="2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vertical="center"/>
    </xf>
    <xf numFmtId="3" fontId="0" fillId="0" borderId="2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3" fontId="0" fillId="0" borderId="2" xfId="3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vertical="center" wrapText="1"/>
    </xf>
    <xf numFmtId="4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NumberFormat="1" applyFont="1" applyFill="1" applyBorder="1" applyAlignment="1">
      <alignment horizontal="justify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4" fillId="4" borderId="2" xfId="0" applyNumberFormat="1" applyFont="1" applyFill="1" applyBorder="1" applyAlignment="1">
      <alignment vertical="center"/>
    </xf>
    <xf numFmtId="0" fontId="4" fillId="4" borderId="2" xfId="0" applyNumberFormat="1" applyFont="1" applyFill="1" applyBorder="1" applyAlignment="1">
      <alignment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13" fillId="4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 wrapText="1"/>
    </xf>
    <xf numFmtId="0" fontId="13" fillId="4" borderId="2" xfId="0" applyNumberFormat="1" applyFont="1" applyFill="1" applyBorder="1" applyAlignment="1">
      <alignment horizontal="left" vertical="center" wrapText="1"/>
    </xf>
    <xf numFmtId="0" fontId="13" fillId="4" borderId="2" xfId="0" applyNumberFormat="1" applyFont="1" applyFill="1" applyBorder="1" applyAlignment="1">
      <alignment vertical="center" wrapText="1"/>
    </xf>
    <xf numFmtId="0" fontId="13" fillId="4" borderId="2" xfId="0" applyNumberFormat="1" applyFont="1" applyFill="1" applyBorder="1" applyAlignment="1">
      <alignment horizontal="center" vertical="center"/>
    </xf>
    <xf numFmtId="3" fontId="16" fillId="4" borderId="2" xfId="2" applyNumberFormat="1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vertical="center"/>
    </xf>
    <xf numFmtId="3" fontId="13" fillId="4" borderId="2" xfId="0" applyNumberFormat="1" applyFont="1" applyFill="1" applyBorder="1" applyAlignment="1">
      <alignment horizontal="center" vertical="center"/>
    </xf>
    <xf numFmtId="3" fontId="13" fillId="4" borderId="2" xfId="1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horizontal="left" vertical="center" wrapText="1"/>
    </xf>
    <xf numFmtId="0" fontId="13" fillId="4" borderId="2" xfId="0" applyNumberFormat="1" applyFont="1" applyFill="1" applyBorder="1" applyAlignment="1">
      <alignment horizontal="justify" vertical="center" wrapText="1"/>
    </xf>
    <xf numFmtId="3" fontId="13" fillId="4" borderId="2" xfId="3" applyNumberFormat="1" applyFont="1" applyFill="1" applyBorder="1" applyAlignment="1">
      <alignment vertical="center"/>
    </xf>
    <xf numFmtId="0" fontId="0" fillId="5" borderId="2" xfId="0" applyNumberFormat="1" applyFont="1" applyFill="1" applyBorder="1" applyAlignment="1">
      <alignment horizontal="left" vertical="center" wrapText="1"/>
    </xf>
    <xf numFmtId="3" fontId="0" fillId="5" borderId="2" xfId="0" applyNumberFormat="1" applyFont="1" applyFill="1" applyBorder="1" applyAlignment="1">
      <alignment vertical="center"/>
    </xf>
    <xf numFmtId="3" fontId="6" fillId="0" borderId="2" xfId="2" applyNumberFormat="1" applyFont="1" applyFill="1" applyBorder="1" applyAlignment="1">
      <alignment horizontal="right" vertical="center"/>
    </xf>
    <xf numFmtId="4" fontId="13" fillId="4" borderId="2" xfId="0" applyNumberFormat="1" applyFont="1" applyFill="1" applyBorder="1" applyAlignment="1">
      <alignment vertical="center"/>
    </xf>
    <xf numFmtId="167" fontId="4" fillId="4" borderId="2" xfId="0" applyNumberFormat="1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horizontal="right" vertical="center"/>
    </xf>
    <xf numFmtId="4" fontId="17" fillId="2" borderId="0" xfId="0" applyNumberFormat="1" applyFont="1" applyFill="1" applyAlignment="1">
      <alignment vertical="center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%20ELIECER/Desktop/PRESUPUESTO%202019/ANEXO%20DEFINITIVO%20PRESUPUESTO%20GASTOS%20CON%207%20%25%20+%200.3%20DE%202019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%20ELIECER/Desktop/PRESUPUESTO%202019/ANEXO%20DEFINITIVO%20PRESUPUESTO%20PROYEC.%20%20INGRES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Gastos Definitivo"/>
      <sheetName val="RESUMEN"/>
      <sheetName val="SENT. Y CONC. Y CUOTAS PART PEN"/>
      <sheetName val="FUENTES"/>
      <sheetName val="Honorarios y Serv. Tecn. 2018"/>
      <sheetName val="Hoja2"/>
      <sheetName val="A.P.S.B."/>
      <sheetName val="VIAS E INFRAESTRUCTURA"/>
      <sheetName val="AGROPECUARIO"/>
    </sheetNames>
    <sheetDataSet>
      <sheetData sheetId="0">
        <row r="351">
          <cell r="K351">
            <v>1963688795.2789125</v>
          </cell>
        </row>
        <row r="383">
          <cell r="D383">
            <v>2662895310</v>
          </cell>
        </row>
        <row r="384">
          <cell r="D384">
            <v>221777026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2018-PROYEC.2019 BALAN.FRO"/>
      <sheetName val="VR.ICLD ICDR"/>
      <sheetName val="4% ICLD -ICRD"/>
    </sheetNames>
    <sheetDataSet>
      <sheetData sheetId="0">
        <row r="4">
          <cell r="O4">
            <v>18127900074</v>
          </cell>
        </row>
        <row r="264">
          <cell r="J264">
            <v>443452042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32"/>
  <sheetViews>
    <sheetView tabSelected="1" zoomScale="80" zoomScaleNormal="80" workbookViewId="0">
      <pane xSplit="8" ySplit="1" topLeftCell="I221" activePane="bottomRight" state="frozen"/>
      <selection pane="topRight" activeCell="I1" sqref="I1"/>
      <selection pane="bottomLeft" activeCell="A2" sqref="A2"/>
      <selection pane="bottomRight" activeCell="C221" sqref="C221"/>
    </sheetView>
  </sheetViews>
  <sheetFormatPr baseColWidth="10" defaultRowHeight="15" x14ac:dyDescent="0.25"/>
  <cols>
    <col min="1" max="1" width="11.42578125" style="9"/>
    <col min="2" max="2" width="24" style="23" customWidth="1"/>
    <col min="3" max="3" width="36.5703125" style="9" customWidth="1"/>
    <col min="4" max="4" width="30.28515625" style="9" customWidth="1"/>
    <col min="5" max="5" width="11.42578125" style="9"/>
    <col min="6" max="6" width="15.42578125" style="9" customWidth="1"/>
    <col min="7" max="7" width="13.28515625" style="9" customWidth="1"/>
    <col min="8" max="8" width="27.85546875" style="25" bestFit="1" customWidth="1"/>
    <col min="9" max="9" width="21.28515625" style="26" bestFit="1" customWidth="1"/>
    <col min="10" max="10" width="9.28515625" style="9" bestFit="1" customWidth="1"/>
    <col min="11" max="11" width="8.140625" style="9" bestFit="1" customWidth="1"/>
    <col min="12" max="12" width="13.5703125" style="9" bestFit="1" customWidth="1"/>
    <col min="13" max="13" width="14.7109375" style="9" bestFit="1" customWidth="1"/>
    <col min="14" max="14" width="13.5703125" style="9" bestFit="1" customWidth="1"/>
    <col min="15" max="15" width="17.42578125" style="9" bestFit="1" customWidth="1"/>
    <col min="16" max="16" width="10.140625" style="9" bestFit="1" customWidth="1"/>
    <col min="17" max="17" width="15.7109375" style="9" bestFit="1" customWidth="1"/>
    <col min="18" max="18" width="13.7109375" style="9" bestFit="1" customWidth="1"/>
    <col min="19" max="19" width="15.5703125" style="9" bestFit="1" customWidth="1"/>
    <col min="20" max="20" width="14.5703125" style="9" bestFit="1" customWidth="1"/>
    <col min="21" max="21" width="12" style="9" bestFit="1" customWidth="1"/>
    <col min="22" max="22" width="17.7109375" style="9" bestFit="1" customWidth="1"/>
    <col min="23" max="23" width="12.42578125" style="9" customWidth="1"/>
    <col min="24" max="16384" width="11.42578125" style="9"/>
  </cols>
  <sheetData>
    <row r="1" spans="1:23" ht="63" x14ac:dyDescent="0.25">
      <c r="A1" s="4" t="s">
        <v>72</v>
      </c>
      <c r="B1" s="1" t="s">
        <v>0</v>
      </c>
      <c r="C1" s="4" t="s">
        <v>91</v>
      </c>
      <c r="D1" s="5" t="s">
        <v>92</v>
      </c>
      <c r="E1" s="6" t="s">
        <v>93</v>
      </c>
      <c r="F1" s="8" t="s">
        <v>855</v>
      </c>
      <c r="G1" s="7" t="s">
        <v>854</v>
      </c>
      <c r="H1" s="2" t="s">
        <v>56</v>
      </c>
      <c r="I1" s="3" t="s">
        <v>57</v>
      </c>
      <c r="J1" s="3" t="s">
        <v>58</v>
      </c>
      <c r="K1" s="3" t="s">
        <v>59</v>
      </c>
      <c r="L1" s="3" t="s">
        <v>60</v>
      </c>
      <c r="M1" s="3" t="s">
        <v>61</v>
      </c>
      <c r="N1" s="3" t="s">
        <v>62</v>
      </c>
      <c r="O1" s="3" t="s">
        <v>63</v>
      </c>
      <c r="P1" s="3" t="s">
        <v>64</v>
      </c>
      <c r="Q1" s="3" t="s">
        <v>65</v>
      </c>
      <c r="R1" s="3" t="s">
        <v>66</v>
      </c>
      <c r="S1" s="3" t="s">
        <v>67</v>
      </c>
      <c r="T1" s="3" t="s">
        <v>68</v>
      </c>
      <c r="U1" s="3" t="s">
        <v>69</v>
      </c>
      <c r="V1" s="3" t="s">
        <v>70</v>
      </c>
      <c r="W1" s="3" t="s">
        <v>71</v>
      </c>
    </row>
    <row r="2" spans="1:23" s="32" customFormat="1" ht="45" x14ac:dyDescent="0.25">
      <c r="A2" s="10" t="s">
        <v>73</v>
      </c>
      <c r="B2" s="11" t="s">
        <v>1</v>
      </c>
      <c r="C2" s="12" t="s">
        <v>94</v>
      </c>
      <c r="D2" s="11" t="s">
        <v>95</v>
      </c>
      <c r="E2" s="13">
        <v>5</v>
      </c>
      <c r="F2" s="10" t="s">
        <v>836</v>
      </c>
      <c r="G2" s="10" t="s">
        <v>835</v>
      </c>
      <c r="H2" s="14">
        <f>SUM(I2:W2)</f>
        <v>10000000</v>
      </c>
      <c r="I2" s="15"/>
      <c r="J2" s="15"/>
      <c r="K2" s="15"/>
      <c r="L2" s="15"/>
      <c r="M2" s="15">
        <v>10000000</v>
      </c>
      <c r="N2" s="15"/>
      <c r="O2" s="15"/>
      <c r="P2" s="15"/>
      <c r="Q2" s="15"/>
      <c r="R2" s="16"/>
      <c r="S2" s="16"/>
      <c r="T2" s="16"/>
      <c r="U2" s="16"/>
      <c r="V2" s="16"/>
      <c r="W2" s="16"/>
    </row>
    <row r="3" spans="1:23" s="32" customFormat="1" ht="45" x14ac:dyDescent="0.25">
      <c r="A3" s="10" t="s">
        <v>73</v>
      </c>
      <c r="B3" s="11" t="s">
        <v>1</v>
      </c>
      <c r="C3" s="12" t="s">
        <v>96</v>
      </c>
      <c r="D3" s="11" t="s">
        <v>97</v>
      </c>
      <c r="E3" s="13">
        <v>16</v>
      </c>
      <c r="F3" s="10" t="s">
        <v>836</v>
      </c>
      <c r="G3" s="10" t="s">
        <v>833</v>
      </c>
      <c r="H3" s="59">
        <f t="shared" ref="H3:H50" si="0">SUM(I3:W3)</f>
        <v>1000</v>
      </c>
      <c r="I3" s="15"/>
      <c r="J3" s="15"/>
      <c r="K3" s="15"/>
      <c r="L3" s="15"/>
      <c r="M3" s="15">
        <v>1000</v>
      </c>
      <c r="N3" s="15"/>
      <c r="O3" s="15"/>
      <c r="P3" s="15"/>
      <c r="Q3" s="15"/>
      <c r="R3" s="16"/>
      <c r="S3" s="16"/>
      <c r="T3" s="16"/>
      <c r="U3" s="16"/>
      <c r="V3" s="16"/>
      <c r="W3" s="16"/>
    </row>
    <row r="4" spans="1:23" s="32" customFormat="1" ht="75" x14ac:dyDescent="0.25">
      <c r="A4" s="10" t="s">
        <v>73</v>
      </c>
      <c r="B4" s="11" t="s">
        <v>2</v>
      </c>
      <c r="C4" s="12" t="s">
        <v>98</v>
      </c>
      <c r="D4" s="11" t="s">
        <v>99</v>
      </c>
      <c r="E4" s="13">
        <v>288</v>
      </c>
      <c r="F4" s="10" t="s">
        <v>836</v>
      </c>
      <c r="G4" s="10" t="s">
        <v>833</v>
      </c>
      <c r="H4" s="59">
        <f t="shared" si="0"/>
        <v>1000</v>
      </c>
      <c r="I4" s="16"/>
      <c r="J4" s="16"/>
      <c r="K4" s="16"/>
      <c r="L4" s="16"/>
      <c r="M4" s="15">
        <v>1000</v>
      </c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s="32" customFormat="1" ht="75" x14ac:dyDescent="0.25">
      <c r="A5" s="10" t="s">
        <v>73</v>
      </c>
      <c r="B5" s="11" t="s">
        <v>3</v>
      </c>
      <c r="C5" s="58" t="s">
        <v>100</v>
      </c>
      <c r="D5" s="12" t="s">
        <v>100</v>
      </c>
      <c r="E5" s="13">
        <v>1</v>
      </c>
      <c r="F5" s="10" t="s">
        <v>836</v>
      </c>
      <c r="G5" s="10" t="s">
        <v>833</v>
      </c>
      <c r="H5" s="16">
        <f t="shared" si="0"/>
        <v>0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s="32" customFormat="1" ht="60" x14ac:dyDescent="0.25">
      <c r="A6" s="10" t="s">
        <v>73</v>
      </c>
      <c r="B6" s="11" t="s">
        <v>1</v>
      </c>
      <c r="C6" s="12" t="s">
        <v>101</v>
      </c>
      <c r="D6" s="11" t="s">
        <v>102</v>
      </c>
      <c r="E6" s="13">
        <v>16</v>
      </c>
      <c r="F6" s="10" t="s">
        <v>834</v>
      </c>
      <c r="G6" s="10" t="s">
        <v>833</v>
      </c>
      <c r="H6" s="16">
        <f t="shared" si="0"/>
        <v>30000000</v>
      </c>
      <c r="I6" s="16"/>
      <c r="J6" s="16"/>
      <c r="K6" s="16"/>
      <c r="L6" s="16"/>
      <c r="M6" s="16">
        <v>0</v>
      </c>
      <c r="N6" s="16"/>
      <c r="O6" s="16"/>
      <c r="P6" s="16"/>
      <c r="Q6" s="16"/>
      <c r="R6" s="16">
        <v>30000000</v>
      </c>
      <c r="S6" s="16"/>
      <c r="T6" s="16"/>
      <c r="U6" s="16"/>
      <c r="V6" s="16"/>
      <c r="W6" s="16"/>
    </row>
    <row r="7" spans="1:23" s="32" customFormat="1" ht="90" x14ac:dyDescent="0.25">
      <c r="A7" s="10" t="s">
        <v>73</v>
      </c>
      <c r="B7" s="11" t="s">
        <v>3</v>
      </c>
      <c r="C7" s="12" t="s">
        <v>103</v>
      </c>
      <c r="D7" s="11" t="s">
        <v>104</v>
      </c>
      <c r="E7" s="13">
        <v>20</v>
      </c>
      <c r="F7" s="10" t="s">
        <v>836</v>
      </c>
      <c r="G7" s="10" t="s">
        <v>833</v>
      </c>
      <c r="H7" s="16">
        <f t="shared" si="0"/>
        <v>200000000</v>
      </c>
      <c r="I7" s="15"/>
      <c r="J7" s="15"/>
      <c r="K7" s="15"/>
      <c r="L7" s="15"/>
      <c r="M7" s="15">
        <v>200000000</v>
      </c>
      <c r="N7" s="15"/>
      <c r="O7" s="15"/>
      <c r="P7" s="15"/>
      <c r="Q7" s="15"/>
      <c r="R7" s="16"/>
      <c r="S7" s="16"/>
      <c r="T7" s="16"/>
      <c r="U7" s="16"/>
      <c r="V7" s="16"/>
      <c r="W7" s="16"/>
    </row>
    <row r="8" spans="1:23" s="32" customFormat="1" ht="45" x14ac:dyDescent="0.25">
      <c r="A8" s="10" t="s">
        <v>73</v>
      </c>
      <c r="B8" s="11" t="s">
        <v>3</v>
      </c>
      <c r="C8" s="12" t="s">
        <v>105</v>
      </c>
      <c r="D8" s="11" t="s">
        <v>106</v>
      </c>
      <c r="E8" s="13">
        <v>16</v>
      </c>
      <c r="F8" s="10" t="s">
        <v>836</v>
      </c>
      <c r="G8" s="10" t="s">
        <v>833</v>
      </c>
      <c r="H8" s="16">
        <f t="shared" si="0"/>
        <v>240000000</v>
      </c>
      <c r="I8" s="16"/>
      <c r="J8" s="16"/>
      <c r="K8" s="16"/>
      <c r="L8" s="16"/>
      <c r="M8" s="16"/>
      <c r="N8" s="16"/>
      <c r="O8" s="16"/>
      <c r="P8" s="16"/>
      <c r="Q8" s="16"/>
      <c r="R8" s="16">
        <v>240000000</v>
      </c>
      <c r="S8" s="16"/>
      <c r="T8" s="16"/>
      <c r="U8" s="16"/>
      <c r="V8" s="16"/>
      <c r="W8" s="16"/>
    </row>
    <row r="9" spans="1:23" s="32" customFormat="1" ht="45" x14ac:dyDescent="0.25">
      <c r="A9" s="10" t="s">
        <v>73</v>
      </c>
      <c r="B9" s="11" t="s">
        <v>1</v>
      </c>
      <c r="C9" s="12" t="s">
        <v>107</v>
      </c>
      <c r="D9" s="11" t="s">
        <v>108</v>
      </c>
      <c r="E9" s="13">
        <v>100</v>
      </c>
      <c r="F9" s="10" t="s">
        <v>834</v>
      </c>
      <c r="G9" s="10" t="s">
        <v>835</v>
      </c>
      <c r="H9" s="59">
        <f t="shared" si="0"/>
        <v>1000</v>
      </c>
      <c r="I9" s="16"/>
      <c r="J9" s="16"/>
      <c r="K9" s="16"/>
      <c r="L9" s="16"/>
      <c r="M9" s="16">
        <v>1000</v>
      </c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s="32" customFormat="1" ht="45" x14ac:dyDescent="0.25">
      <c r="A10" s="10" t="s">
        <v>73</v>
      </c>
      <c r="B10" s="11" t="s">
        <v>1</v>
      </c>
      <c r="C10" s="12" t="s">
        <v>109</v>
      </c>
      <c r="D10" s="11" t="s">
        <v>110</v>
      </c>
      <c r="E10" s="13">
        <v>11001</v>
      </c>
      <c r="F10" s="10" t="s">
        <v>834</v>
      </c>
      <c r="G10" s="10" t="s">
        <v>833</v>
      </c>
      <c r="H10" s="16">
        <f t="shared" si="0"/>
        <v>1016464015</v>
      </c>
      <c r="I10" s="15"/>
      <c r="J10" s="15"/>
      <c r="K10" s="15"/>
      <c r="L10" s="15"/>
      <c r="M10" s="15">
        <f>100000000+144779524</f>
        <v>244779524</v>
      </c>
      <c r="N10" s="15">
        <v>571684491</v>
      </c>
      <c r="O10" s="15"/>
      <c r="P10" s="15"/>
      <c r="Q10" s="15"/>
      <c r="R10" s="16">
        <v>200000000</v>
      </c>
      <c r="S10" s="16"/>
      <c r="T10" s="16"/>
      <c r="U10" s="16"/>
      <c r="V10" s="16"/>
      <c r="W10" s="16"/>
    </row>
    <row r="11" spans="1:23" s="32" customFormat="1" ht="45" x14ac:dyDescent="0.25">
      <c r="A11" s="10" t="s">
        <v>73</v>
      </c>
      <c r="B11" s="11" t="s">
        <v>3</v>
      </c>
      <c r="C11" s="12" t="s">
        <v>111</v>
      </c>
      <c r="D11" s="11" t="s">
        <v>112</v>
      </c>
      <c r="E11" s="13">
        <v>140</v>
      </c>
      <c r="F11" s="10" t="s">
        <v>836</v>
      </c>
      <c r="G11" s="10" t="s">
        <v>833</v>
      </c>
      <c r="H11" s="16">
        <f t="shared" si="0"/>
        <v>20000000</v>
      </c>
      <c r="I11" s="16"/>
      <c r="J11" s="16"/>
      <c r="K11" s="16"/>
      <c r="L11" s="16"/>
      <c r="M11" s="16"/>
      <c r="N11" s="16"/>
      <c r="O11" s="16"/>
      <c r="P11" s="16"/>
      <c r="Q11" s="16"/>
      <c r="R11" s="16">
        <v>20000000</v>
      </c>
      <c r="S11" s="16"/>
      <c r="T11" s="16"/>
      <c r="U11" s="16"/>
      <c r="V11" s="16"/>
      <c r="W11" s="16"/>
    </row>
    <row r="12" spans="1:23" s="32" customFormat="1" ht="45" x14ac:dyDescent="0.25">
      <c r="A12" s="10" t="s">
        <v>73</v>
      </c>
      <c r="B12" s="11" t="s">
        <v>3</v>
      </c>
      <c r="C12" s="12" t="s">
        <v>113</v>
      </c>
      <c r="D12" s="11" t="s">
        <v>114</v>
      </c>
      <c r="E12" s="13">
        <v>25</v>
      </c>
      <c r="F12" s="10" t="s">
        <v>836</v>
      </c>
      <c r="G12" s="10" t="s">
        <v>833</v>
      </c>
      <c r="H12" s="59">
        <f t="shared" si="0"/>
        <v>1000</v>
      </c>
      <c r="I12" s="16"/>
      <c r="J12" s="16"/>
      <c r="K12" s="16"/>
      <c r="L12" s="16"/>
      <c r="M12" s="16">
        <v>1000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32" customFormat="1" ht="45" x14ac:dyDescent="0.25">
      <c r="A13" s="10" t="s">
        <v>73</v>
      </c>
      <c r="B13" s="11" t="s">
        <v>3</v>
      </c>
      <c r="C13" s="12" t="s">
        <v>115</v>
      </c>
      <c r="D13" s="11" t="s">
        <v>116</v>
      </c>
      <c r="E13" s="13">
        <v>2</v>
      </c>
      <c r="F13" s="10" t="s">
        <v>836</v>
      </c>
      <c r="G13" s="10" t="s">
        <v>833</v>
      </c>
      <c r="H13" s="16">
        <f t="shared" si="0"/>
        <v>20000000</v>
      </c>
      <c r="I13" s="16"/>
      <c r="J13" s="16"/>
      <c r="K13" s="16"/>
      <c r="L13" s="16"/>
      <c r="M13" s="16"/>
      <c r="N13" s="16"/>
      <c r="O13" s="16"/>
      <c r="P13" s="16"/>
      <c r="Q13" s="16"/>
      <c r="R13" s="16">
        <v>20000000</v>
      </c>
      <c r="S13" s="16"/>
      <c r="T13" s="16"/>
      <c r="U13" s="16"/>
      <c r="V13" s="16"/>
      <c r="W13" s="16"/>
    </row>
    <row r="14" spans="1:23" s="32" customFormat="1" ht="90" x14ac:dyDescent="0.25">
      <c r="A14" s="10" t="s">
        <v>73</v>
      </c>
      <c r="B14" s="11" t="s">
        <v>3</v>
      </c>
      <c r="C14" s="12" t="s">
        <v>117</v>
      </c>
      <c r="D14" s="11" t="s">
        <v>118</v>
      </c>
      <c r="E14" s="13">
        <v>100</v>
      </c>
      <c r="F14" s="10" t="s">
        <v>836</v>
      </c>
      <c r="G14" s="10" t="s">
        <v>835</v>
      </c>
      <c r="H14" s="59">
        <f t="shared" si="0"/>
        <v>1000</v>
      </c>
      <c r="I14" s="16"/>
      <c r="J14" s="16"/>
      <c r="K14" s="16"/>
      <c r="L14" s="16"/>
      <c r="M14" s="16">
        <v>1000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32" customFormat="1" ht="45" x14ac:dyDescent="0.25">
      <c r="A15" s="10" t="s">
        <v>73</v>
      </c>
      <c r="B15" s="11" t="s">
        <v>2</v>
      </c>
      <c r="C15" s="12" t="s">
        <v>119</v>
      </c>
      <c r="D15" s="11" t="s">
        <v>120</v>
      </c>
      <c r="E15" s="13">
        <v>16</v>
      </c>
      <c r="F15" s="10" t="s">
        <v>836</v>
      </c>
      <c r="G15" s="10" t="s">
        <v>833</v>
      </c>
      <c r="H15" s="59">
        <f t="shared" si="0"/>
        <v>1000</v>
      </c>
      <c r="I15" s="16"/>
      <c r="J15" s="16"/>
      <c r="K15" s="16"/>
      <c r="L15" s="16"/>
      <c r="M15" s="16">
        <v>1000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32" customFormat="1" ht="75" x14ac:dyDescent="0.25">
      <c r="A16" s="10" t="s">
        <v>73</v>
      </c>
      <c r="B16" s="11" t="s">
        <v>3</v>
      </c>
      <c r="C16" s="58" t="s">
        <v>121</v>
      </c>
      <c r="D16" s="11" t="s">
        <v>122</v>
      </c>
      <c r="E16" s="13">
        <v>50</v>
      </c>
      <c r="F16" s="10" t="s">
        <v>834</v>
      </c>
      <c r="G16" s="10" t="s">
        <v>833</v>
      </c>
      <c r="H16" s="16">
        <f t="shared" si="0"/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16"/>
      <c r="T16" s="16"/>
      <c r="U16" s="16"/>
      <c r="V16" s="16"/>
      <c r="W16" s="16"/>
    </row>
    <row r="17" spans="1:23" s="32" customFormat="1" ht="45" x14ac:dyDescent="0.25">
      <c r="A17" s="10" t="s">
        <v>73</v>
      </c>
      <c r="B17" s="11" t="s">
        <v>1</v>
      </c>
      <c r="C17" s="12" t="s">
        <v>123</v>
      </c>
      <c r="D17" s="11" t="s">
        <v>124</v>
      </c>
      <c r="E17" s="13">
        <v>67</v>
      </c>
      <c r="F17" s="10" t="s">
        <v>836</v>
      </c>
      <c r="G17" s="10" t="s">
        <v>833</v>
      </c>
      <c r="H17" s="16">
        <f t="shared" si="0"/>
        <v>358000000</v>
      </c>
      <c r="I17" s="15"/>
      <c r="J17" s="15"/>
      <c r="K17" s="15"/>
      <c r="L17" s="15"/>
      <c r="M17" s="15"/>
      <c r="N17" s="15"/>
      <c r="O17" s="15"/>
      <c r="P17" s="15"/>
      <c r="Q17" s="15"/>
      <c r="R17" s="16">
        <v>358000000</v>
      </c>
      <c r="S17" s="16"/>
      <c r="T17" s="16"/>
      <c r="U17" s="16"/>
      <c r="V17" s="16"/>
      <c r="W17" s="16"/>
    </row>
    <row r="18" spans="1:23" s="32" customFormat="1" ht="45" x14ac:dyDescent="0.25">
      <c r="A18" s="10" t="s">
        <v>73</v>
      </c>
      <c r="B18" s="11" t="s">
        <v>2</v>
      </c>
      <c r="C18" s="12" t="s">
        <v>125</v>
      </c>
      <c r="D18" s="11" t="s">
        <v>126</v>
      </c>
      <c r="E18" s="13">
        <v>210</v>
      </c>
      <c r="F18" s="10" t="s">
        <v>836</v>
      </c>
      <c r="G18" s="10" t="s">
        <v>833</v>
      </c>
      <c r="H18" s="59">
        <f t="shared" si="0"/>
        <v>1000</v>
      </c>
      <c r="I18" s="16"/>
      <c r="J18" s="16"/>
      <c r="K18" s="16"/>
      <c r="L18" s="16"/>
      <c r="M18" s="16">
        <v>1000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32" customFormat="1" ht="45" x14ac:dyDescent="0.25">
      <c r="A19" s="10" t="s">
        <v>73</v>
      </c>
      <c r="B19" s="11" t="s">
        <v>3</v>
      </c>
      <c r="C19" s="12" t="s">
        <v>127</v>
      </c>
      <c r="D19" s="11" t="s">
        <v>128</v>
      </c>
      <c r="E19" s="13">
        <v>10</v>
      </c>
      <c r="F19" s="10" t="s">
        <v>836</v>
      </c>
      <c r="G19" s="10" t="s">
        <v>833</v>
      </c>
      <c r="H19" s="16">
        <f t="shared" si="0"/>
        <v>15000000</v>
      </c>
      <c r="I19" s="16"/>
      <c r="J19" s="16"/>
      <c r="K19" s="16"/>
      <c r="L19" s="16"/>
      <c r="M19" s="16"/>
      <c r="N19" s="16"/>
      <c r="O19" s="16"/>
      <c r="P19" s="16"/>
      <c r="Q19" s="16"/>
      <c r="R19" s="16">
        <v>15000000</v>
      </c>
      <c r="S19" s="16"/>
      <c r="T19" s="16"/>
      <c r="U19" s="16"/>
      <c r="V19" s="16"/>
      <c r="W19" s="16"/>
    </row>
    <row r="20" spans="1:23" s="32" customFormat="1" ht="60" x14ac:dyDescent="0.25">
      <c r="A20" s="10" t="s">
        <v>73</v>
      </c>
      <c r="B20" s="11" t="s">
        <v>3</v>
      </c>
      <c r="C20" s="12" t="s">
        <v>129</v>
      </c>
      <c r="D20" s="11" t="s">
        <v>130</v>
      </c>
      <c r="E20" s="13">
        <v>3</v>
      </c>
      <c r="F20" s="10" t="s">
        <v>836</v>
      </c>
      <c r="G20" s="10" t="s">
        <v>833</v>
      </c>
      <c r="H20" s="16">
        <f t="shared" si="0"/>
        <v>10000000</v>
      </c>
      <c r="I20" s="16"/>
      <c r="J20" s="16"/>
      <c r="K20" s="16"/>
      <c r="L20" s="16"/>
      <c r="M20" s="16">
        <v>10000000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32" customFormat="1" ht="30" x14ac:dyDescent="0.25">
      <c r="A21" s="10" t="s">
        <v>73</v>
      </c>
      <c r="B21" s="11" t="s">
        <v>3</v>
      </c>
      <c r="C21" s="12" t="s">
        <v>131</v>
      </c>
      <c r="D21" s="11" t="s">
        <v>132</v>
      </c>
      <c r="E21" s="13">
        <v>22</v>
      </c>
      <c r="F21" s="10" t="s">
        <v>836</v>
      </c>
      <c r="G21" s="10" t="s">
        <v>835</v>
      </c>
      <c r="H21" s="59">
        <f t="shared" si="0"/>
        <v>1000</v>
      </c>
      <c r="I21" s="16"/>
      <c r="J21" s="16"/>
      <c r="K21" s="16"/>
      <c r="L21" s="16"/>
      <c r="M21" s="16">
        <v>1000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32" customFormat="1" ht="45" x14ac:dyDescent="0.25">
      <c r="A22" s="10" t="s">
        <v>73</v>
      </c>
      <c r="B22" s="11" t="s">
        <v>888</v>
      </c>
      <c r="C22" s="12" t="s">
        <v>133</v>
      </c>
      <c r="D22" s="11"/>
      <c r="E22" s="13">
        <v>16</v>
      </c>
      <c r="F22" s="10" t="s">
        <v>834</v>
      </c>
      <c r="G22" s="10" t="s">
        <v>833</v>
      </c>
      <c r="H22" s="16">
        <f t="shared" si="0"/>
        <v>2018062343</v>
      </c>
      <c r="I22" s="16"/>
      <c r="J22" s="16"/>
      <c r="K22" s="16"/>
      <c r="L22" s="16"/>
      <c r="M22" s="16"/>
      <c r="N22" s="16"/>
      <c r="O22" s="16"/>
      <c r="P22" s="16"/>
      <c r="Q22" s="16"/>
      <c r="R22" s="16">
        <v>2018062343</v>
      </c>
      <c r="S22" s="16"/>
      <c r="T22" s="16"/>
      <c r="U22" s="16"/>
      <c r="V22" s="16"/>
      <c r="W22" s="16"/>
    </row>
    <row r="23" spans="1:23" s="32" customFormat="1" ht="45" x14ac:dyDescent="0.25">
      <c r="A23" s="10" t="s">
        <v>73</v>
      </c>
      <c r="B23" s="11" t="s">
        <v>1</v>
      </c>
      <c r="C23" s="12" t="s">
        <v>134</v>
      </c>
      <c r="D23" s="11" t="s">
        <v>135</v>
      </c>
      <c r="E23" s="13">
        <v>1</v>
      </c>
      <c r="F23" s="10" t="s">
        <v>834</v>
      </c>
      <c r="G23" s="10" t="s">
        <v>835</v>
      </c>
      <c r="H23" s="16">
        <f t="shared" si="0"/>
        <v>7500000</v>
      </c>
      <c r="I23" s="16"/>
      <c r="J23" s="16"/>
      <c r="K23" s="16"/>
      <c r="L23" s="16"/>
      <c r="M23" s="16">
        <v>7500000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32" customFormat="1" ht="45" x14ac:dyDescent="0.25">
      <c r="A24" s="10" t="s">
        <v>73</v>
      </c>
      <c r="B24" s="11" t="s">
        <v>1</v>
      </c>
      <c r="C24" s="12" t="s">
        <v>136</v>
      </c>
      <c r="D24" s="11" t="s">
        <v>137</v>
      </c>
      <c r="E24" s="13">
        <v>50</v>
      </c>
      <c r="F24" s="10" t="s">
        <v>836</v>
      </c>
      <c r="G24" s="10" t="s">
        <v>835</v>
      </c>
      <c r="H24" s="59">
        <f t="shared" si="0"/>
        <v>1000</v>
      </c>
      <c r="I24" s="16"/>
      <c r="J24" s="16"/>
      <c r="K24" s="16"/>
      <c r="L24" s="16"/>
      <c r="M24" s="16">
        <v>1000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32" customFormat="1" ht="45" x14ac:dyDescent="0.25">
      <c r="A25" s="10" t="s">
        <v>73</v>
      </c>
      <c r="B25" s="11" t="s">
        <v>3</v>
      </c>
      <c r="C25" s="12" t="s">
        <v>138</v>
      </c>
      <c r="D25" s="11" t="s">
        <v>139</v>
      </c>
      <c r="E25" s="13">
        <v>1</v>
      </c>
      <c r="F25" s="10" t="s">
        <v>836</v>
      </c>
      <c r="G25" s="10" t="s">
        <v>833</v>
      </c>
      <c r="H25" s="16">
        <f t="shared" si="0"/>
        <v>156000000</v>
      </c>
      <c r="I25" s="16"/>
      <c r="J25" s="16"/>
      <c r="K25" s="16"/>
      <c r="L25" s="16"/>
      <c r="M25" s="16"/>
      <c r="N25" s="16"/>
      <c r="O25" s="16"/>
      <c r="P25" s="16"/>
      <c r="Q25" s="16"/>
      <c r="R25" s="16">
        <v>156000000</v>
      </c>
      <c r="S25" s="16"/>
      <c r="T25" s="16"/>
      <c r="U25" s="16"/>
      <c r="V25" s="16"/>
      <c r="W25" s="16"/>
    </row>
    <row r="26" spans="1:23" s="32" customFormat="1" ht="45" x14ac:dyDescent="0.25">
      <c r="A26" s="10" t="s">
        <v>73</v>
      </c>
      <c r="B26" s="11" t="s">
        <v>1</v>
      </c>
      <c r="C26" s="12" t="s">
        <v>140</v>
      </c>
      <c r="D26" s="11" t="s">
        <v>141</v>
      </c>
      <c r="E26" s="13">
        <v>1</v>
      </c>
      <c r="F26" s="10" t="s">
        <v>834</v>
      </c>
      <c r="G26" s="10" t="s">
        <v>833</v>
      </c>
      <c r="H26" s="16">
        <f t="shared" si="0"/>
        <v>56744825000</v>
      </c>
      <c r="I26" s="16"/>
      <c r="J26" s="16"/>
      <c r="K26" s="16"/>
      <c r="L26" s="16"/>
      <c r="M26" s="17">
        <v>984825000</v>
      </c>
      <c r="N26" s="16"/>
      <c r="O26" s="16"/>
      <c r="P26" s="16"/>
      <c r="Q26" s="16"/>
      <c r="R26" s="16">
        <v>55760000000</v>
      </c>
      <c r="S26" s="16"/>
      <c r="T26" s="16"/>
      <c r="U26" s="16"/>
      <c r="V26" s="16"/>
      <c r="W26" s="16"/>
    </row>
    <row r="27" spans="1:23" s="32" customFormat="1" ht="45" x14ac:dyDescent="0.25">
      <c r="A27" s="10" t="s">
        <v>73</v>
      </c>
      <c r="B27" s="11" t="s">
        <v>3</v>
      </c>
      <c r="C27" s="12" t="s">
        <v>142</v>
      </c>
      <c r="D27" s="11" t="s">
        <v>143</v>
      </c>
      <c r="E27" s="13">
        <v>5</v>
      </c>
      <c r="F27" s="10" t="s">
        <v>836</v>
      </c>
      <c r="G27" s="10" t="s">
        <v>833</v>
      </c>
      <c r="H27" s="59">
        <f t="shared" si="0"/>
        <v>1000</v>
      </c>
      <c r="I27" s="16"/>
      <c r="J27" s="16"/>
      <c r="K27" s="16"/>
      <c r="L27" s="16"/>
      <c r="M27" s="16">
        <v>1000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32" customFormat="1" ht="45" x14ac:dyDescent="0.25">
      <c r="A28" s="10" t="s">
        <v>73</v>
      </c>
      <c r="B28" s="11" t="s">
        <v>3</v>
      </c>
      <c r="C28" s="12" t="s">
        <v>144</v>
      </c>
      <c r="D28" s="11" t="s">
        <v>145</v>
      </c>
      <c r="E28" s="13">
        <v>16</v>
      </c>
      <c r="F28" s="10" t="s">
        <v>834</v>
      </c>
      <c r="G28" s="10" t="s">
        <v>833</v>
      </c>
      <c r="H28" s="16">
        <f t="shared" si="0"/>
        <v>1000</v>
      </c>
      <c r="I28" s="15"/>
      <c r="J28" s="15"/>
      <c r="K28" s="15"/>
      <c r="L28" s="15"/>
      <c r="M28" s="16">
        <v>1000</v>
      </c>
      <c r="N28" s="15"/>
      <c r="O28" s="15"/>
      <c r="P28" s="15"/>
      <c r="Q28" s="15"/>
      <c r="R28" s="16"/>
      <c r="S28" s="16"/>
      <c r="T28" s="16"/>
      <c r="U28" s="16"/>
      <c r="V28" s="16"/>
      <c r="W28" s="16"/>
    </row>
    <row r="29" spans="1:23" s="32" customFormat="1" ht="45" x14ac:dyDescent="0.25">
      <c r="A29" s="10" t="s">
        <v>73</v>
      </c>
      <c r="B29" s="11" t="s">
        <v>1</v>
      </c>
      <c r="C29" s="12" t="s">
        <v>146</v>
      </c>
      <c r="D29" s="11" t="s">
        <v>147</v>
      </c>
      <c r="E29" s="13">
        <v>16</v>
      </c>
      <c r="F29" s="10" t="s">
        <v>834</v>
      </c>
      <c r="G29" s="10" t="s">
        <v>833</v>
      </c>
      <c r="H29" s="16">
        <f t="shared" si="0"/>
        <v>660000000</v>
      </c>
      <c r="I29" s="15"/>
      <c r="J29" s="15"/>
      <c r="K29" s="15"/>
      <c r="L29" s="15"/>
      <c r="M29" s="15"/>
      <c r="N29" s="15"/>
      <c r="O29" s="15"/>
      <c r="P29" s="15"/>
      <c r="Q29" s="15"/>
      <c r="R29" s="16">
        <v>660000000</v>
      </c>
      <c r="S29" s="16"/>
      <c r="T29" s="16"/>
      <c r="U29" s="16"/>
      <c r="V29" s="16"/>
      <c r="W29" s="16"/>
    </row>
    <row r="30" spans="1:23" s="32" customFormat="1" ht="45" x14ac:dyDescent="0.25">
      <c r="A30" s="10" t="s">
        <v>73</v>
      </c>
      <c r="B30" s="11" t="s">
        <v>1</v>
      </c>
      <c r="C30" s="12" t="s">
        <v>148</v>
      </c>
      <c r="D30" s="11" t="s">
        <v>149</v>
      </c>
      <c r="E30" s="13">
        <v>1</v>
      </c>
      <c r="F30" s="10" t="s">
        <v>836</v>
      </c>
      <c r="G30" s="10" t="s">
        <v>833</v>
      </c>
      <c r="H30" s="16">
        <f t="shared" si="0"/>
        <v>100000000</v>
      </c>
      <c r="I30" s="15"/>
      <c r="J30" s="15"/>
      <c r="K30" s="15"/>
      <c r="L30" s="15"/>
      <c r="M30" s="15"/>
      <c r="N30" s="15"/>
      <c r="O30" s="15"/>
      <c r="P30" s="15"/>
      <c r="Q30" s="15"/>
      <c r="R30" s="16">
        <v>100000000</v>
      </c>
      <c r="S30" s="16"/>
      <c r="T30" s="16"/>
      <c r="U30" s="16"/>
      <c r="V30" s="16"/>
      <c r="W30" s="16"/>
    </row>
    <row r="31" spans="1:23" s="32" customFormat="1" ht="60" x14ac:dyDescent="0.25">
      <c r="A31" s="10" t="s">
        <v>73</v>
      </c>
      <c r="B31" s="11" t="s">
        <v>3</v>
      </c>
      <c r="C31" s="12" t="s">
        <v>150</v>
      </c>
      <c r="D31" s="11" t="s">
        <v>151</v>
      </c>
      <c r="E31" s="13">
        <v>1</v>
      </c>
      <c r="F31" s="10" t="s">
        <v>834</v>
      </c>
      <c r="G31" s="10" t="s">
        <v>833</v>
      </c>
      <c r="H31" s="16">
        <f t="shared" si="0"/>
        <v>5000000</v>
      </c>
      <c r="I31" s="16"/>
      <c r="J31" s="16"/>
      <c r="K31" s="16"/>
      <c r="L31" s="16"/>
      <c r="M31" s="16"/>
      <c r="N31" s="16"/>
      <c r="O31" s="16"/>
      <c r="P31" s="16"/>
      <c r="Q31" s="16"/>
      <c r="R31" s="16">
        <v>5000000</v>
      </c>
      <c r="S31" s="16"/>
      <c r="T31" s="16"/>
      <c r="U31" s="16"/>
      <c r="V31" s="16"/>
      <c r="W31" s="16"/>
    </row>
    <row r="32" spans="1:23" s="32" customFormat="1" ht="75" x14ac:dyDescent="0.25">
      <c r="A32" s="10" t="s">
        <v>73</v>
      </c>
      <c r="B32" s="11" t="s">
        <v>3</v>
      </c>
      <c r="C32" s="12" t="s">
        <v>152</v>
      </c>
      <c r="D32" s="11" t="s">
        <v>153</v>
      </c>
      <c r="E32" s="13">
        <v>16</v>
      </c>
      <c r="F32" s="10" t="s">
        <v>834</v>
      </c>
      <c r="G32" s="10" t="s">
        <v>835</v>
      </c>
      <c r="H32" s="59">
        <f t="shared" si="0"/>
        <v>1000</v>
      </c>
      <c r="I32" s="15"/>
      <c r="J32" s="15"/>
      <c r="K32" s="15"/>
      <c r="L32" s="15"/>
      <c r="M32" s="60">
        <v>1000</v>
      </c>
      <c r="N32" s="15"/>
      <c r="O32" s="15"/>
      <c r="P32" s="15"/>
      <c r="Q32" s="15"/>
      <c r="R32" s="16"/>
      <c r="S32" s="16"/>
      <c r="T32" s="16"/>
      <c r="U32" s="16"/>
      <c r="V32" s="16"/>
      <c r="W32" s="16"/>
    </row>
    <row r="33" spans="1:23" s="32" customFormat="1" ht="60" x14ac:dyDescent="0.25">
      <c r="A33" s="10" t="s">
        <v>73</v>
      </c>
      <c r="B33" s="11" t="s">
        <v>1</v>
      </c>
      <c r="C33" s="12" t="s">
        <v>154</v>
      </c>
      <c r="D33" s="11" t="s">
        <v>155</v>
      </c>
      <c r="E33" s="13">
        <v>46</v>
      </c>
      <c r="F33" s="10" t="s">
        <v>834</v>
      </c>
      <c r="G33" s="10" t="s">
        <v>835</v>
      </c>
      <c r="H33" s="59">
        <f t="shared" si="0"/>
        <v>1000</v>
      </c>
      <c r="I33" s="15"/>
      <c r="J33" s="15"/>
      <c r="K33" s="15"/>
      <c r="L33" s="15"/>
      <c r="M33" s="60">
        <v>1000</v>
      </c>
      <c r="N33" s="15"/>
      <c r="O33" s="15"/>
      <c r="P33" s="15"/>
      <c r="Q33" s="15"/>
      <c r="R33" s="16"/>
      <c r="S33" s="16"/>
      <c r="T33" s="16"/>
      <c r="U33" s="16"/>
      <c r="V33" s="16"/>
      <c r="W33" s="16"/>
    </row>
    <row r="34" spans="1:23" s="32" customFormat="1" ht="45" x14ac:dyDescent="0.25">
      <c r="A34" s="10" t="s">
        <v>73</v>
      </c>
      <c r="B34" s="11" t="s">
        <v>1</v>
      </c>
      <c r="C34" s="12" t="s">
        <v>156</v>
      </c>
      <c r="D34" s="11" t="s">
        <v>157</v>
      </c>
      <c r="E34" s="13">
        <v>32</v>
      </c>
      <c r="F34" s="10" t="s">
        <v>836</v>
      </c>
      <c r="G34" s="10" t="s">
        <v>835</v>
      </c>
      <c r="H34" s="16">
        <f t="shared" si="0"/>
        <v>24000000</v>
      </c>
      <c r="I34" s="15"/>
      <c r="J34" s="15"/>
      <c r="K34" s="15"/>
      <c r="L34" s="15"/>
      <c r="M34" s="15"/>
      <c r="N34" s="15"/>
      <c r="O34" s="15"/>
      <c r="P34" s="15"/>
      <c r="Q34" s="15"/>
      <c r="R34" s="16">
        <v>24000000</v>
      </c>
      <c r="S34" s="16"/>
      <c r="T34" s="16"/>
      <c r="U34" s="16"/>
      <c r="V34" s="16"/>
      <c r="W34" s="16"/>
    </row>
    <row r="35" spans="1:23" s="32" customFormat="1" ht="75" x14ac:dyDescent="0.25">
      <c r="A35" s="10" t="s">
        <v>73</v>
      </c>
      <c r="B35" s="11" t="s">
        <v>1</v>
      </c>
      <c r="C35" s="12" t="s">
        <v>158</v>
      </c>
      <c r="D35" s="11" t="s">
        <v>159</v>
      </c>
      <c r="E35" s="13">
        <v>32</v>
      </c>
      <c r="F35" s="10" t="s">
        <v>836</v>
      </c>
      <c r="G35" s="10" t="s">
        <v>835</v>
      </c>
      <c r="H35" s="59">
        <f t="shared" si="0"/>
        <v>1000</v>
      </c>
      <c r="I35" s="16"/>
      <c r="J35" s="16"/>
      <c r="K35" s="16"/>
      <c r="L35" s="16"/>
      <c r="M35" s="60">
        <v>1000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s="32" customFormat="1" ht="90" x14ac:dyDescent="0.25">
      <c r="A36" s="10" t="s">
        <v>73</v>
      </c>
      <c r="B36" s="11" t="s">
        <v>1</v>
      </c>
      <c r="C36" s="12" t="s">
        <v>160</v>
      </c>
      <c r="D36" s="11" t="s">
        <v>161</v>
      </c>
      <c r="E36" s="13">
        <v>2</v>
      </c>
      <c r="F36" s="10" t="s">
        <v>836</v>
      </c>
      <c r="G36" s="10" t="s">
        <v>835</v>
      </c>
      <c r="H36" s="59">
        <f t="shared" si="0"/>
        <v>1000</v>
      </c>
      <c r="I36" s="16"/>
      <c r="J36" s="16"/>
      <c r="K36" s="16"/>
      <c r="L36" s="16"/>
      <c r="M36" s="60">
        <v>1000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s="32" customFormat="1" ht="75" x14ac:dyDescent="0.25">
      <c r="A37" s="10" t="s">
        <v>73</v>
      </c>
      <c r="B37" s="11" t="s">
        <v>2</v>
      </c>
      <c r="C37" s="12" t="s">
        <v>162</v>
      </c>
      <c r="D37" s="11" t="s">
        <v>163</v>
      </c>
      <c r="E37" s="13">
        <v>1</v>
      </c>
      <c r="F37" s="10" t="s">
        <v>836</v>
      </c>
      <c r="G37" s="10" t="s">
        <v>833</v>
      </c>
      <c r="H37" s="16">
        <f t="shared" si="0"/>
        <v>69000000</v>
      </c>
      <c r="I37" s="16"/>
      <c r="J37" s="16"/>
      <c r="K37" s="16"/>
      <c r="L37" s="16"/>
      <c r="M37" s="16">
        <v>69000000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s="32" customFormat="1" ht="45" x14ac:dyDescent="0.25">
      <c r="A38" s="10" t="s">
        <v>73</v>
      </c>
      <c r="B38" s="11" t="s">
        <v>1</v>
      </c>
      <c r="C38" s="12" t="s">
        <v>164</v>
      </c>
      <c r="D38" s="11" t="s">
        <v>165</v>
      </c>
      <c r="E38" s="13">
        <v>1</v>
      </c>
      <c r="F38" s="10" t="s">
        <v>836</v>
      </c>
      <c r="G38" s="10" t="s">
        <v>835</v>
      </c>
      <c r="H38" s="59">
        <f t="shared" si="0"/>
        <v>1000</v>
      </c>
      <c r="I38" s="15"/>
      <c r="J38" s="15"/>
      <c r="K38" s="15"/>
      <c r="L38" s="15"/>
      <c r="M38" s="60">
        <v>1000</v>
      </c>
      <c r="N38" s="15"/>
      <c r="O38" s="15"/>
      <c r="P38" s="15"/>
      <c r="Q38" s="15"/>
      <c r="R38" s="16"/>
      <c r="S38" s="16"/>
      <c r="T38" s="16"/>
      <c r="U38" s="16"/>
      <c r="V38" s="16"/>
      <c r="W38" s="16"/>
    </row>
    <row r="39" spans="1:23" s="32" customFormat="1" ht="45" x14ac:dyDescent="0.25">
      <c r="A39" s="10" t="s">
        <v>73</v>
      </c>
      <c r="B39" s="11" t="s">
        <v>3</v>
      </c>
      <c r="C39" s="12" t="s">
        <v>166</v>
      </c>
      <c r="D39" s="11" t="s">
        <v>167</v>
      </c>
      <c r="E39" s="13">
        <v>1</v>
      </c>
      <c r="F39" s="10" t="s">
        <v>836</v>
      </c>
      <c r="G39" s="10" t="s">
        <v>833</v>
      </c>
      <c r="H39" s="16">
        <f t="shared" si="0"/>
        <v>20000000</v>
      </c>
      <c r="I39" s="15"/>
      <c r="J39" s="15"/>
      <c r="K39" s="15"/>
      <c r="L39" s="15"/>
      <c r="M39" s="15"/>
      <c r="N39" s="15"/>
      <c r="O39" s="15"/>
      <c r="P39" s="15"/>
      <c r="Q39" s="15"/>
      <c r="R39" s="16">
        <v>20000000</v>
      </c>
      <c r="S39" s="16"/>
      <c r="T39" s="16"/>
      <c r="U39" s="16"/>
      <c r="V39" s="16"/>
      <c r="W39" s="16"/>
    </row>
    <row r="40" spans="1:23" s="32" customFormat="1" ht="75" x14ac:dyDescent="0.25">
      <c r="A40" s="10" t="s">
        <v>73</v>
      </c>
      <c r="B40" s="11" t="s">
        <v>2</v>
      </c>
      <c r="C40" s="12" t="s">
        <v>168</v>
      </c>
      <c r="D40" s="11" t="s">
        <v>169</v>
      </c>
      <c r="E40" s="13">
        <v>20</v>
      </c>
      <c r="F40" s="10" t="s">
        <v>836</v>
      </c>
      <c r="G40" s="10" t="s">
        <v>833</v>
      </c>
      <c r="H40" s="16">
        <f t="shared" si="0"/>
        <v>20000000</v>
      </c>
      <c r="I40" s="16"/>
      <c r="J40" s="16"/>
      <c r="K40" s="16"/>
      <c r="L40" s="16"/>
      <c r="M40" s="16"/>
      <c r="N40" s="16"/>
      <c r="O40" s="16"/>
      <c r="P40" s="16"/>
      <c r="Q40" s="16"/>
      <c r="R40" s="16">
        <v>20000000</v>
      </c>
      <c r="S40" s="16"/>
      <c r="T40" s="16"/>
      <c r="U40" s="16"/>
      <c r="V40" s="16"/>
      <c r="W40" s="16"/>
    </row>
    <row r="41" spans="1:23" s="32" customFormat="1" ht="90" x14ac:dyDescent="0.25">
      <c r="A41" s="10" t="s">
        <v>73</v>
      </c>
      <c r="B41" s="11" t="s">
        <v>3</v>
      </c>
      <c r="C41" s="12" t="s">
        <v>170</v>
      </c>
      <c r="D41" s="11" t="s">
        <v>171</v>
      </c>
      <c r="E41" s="13">
        <v>10</v>
      </c>
      <c r="F41" s="10" t="s">
        <v>836</v>
      </c>
      <c r="G41" s="10" t="s">
        <v>833</v>
      </c>
      <c r="H41" s="16">
        <f t="shared" si="0"/>
        <v>50000000</v>
      </c>
      <c r="I41" s="16"/>
      <c r="J41" s="16"/>
      <c r="K41" s="16"/>
      <c r="L41" s="16"/>
      <c r="M41" s="16"/>
      <c r="N41" s="16"/>
      <c r="O41" s="16"/>
      <c r="P41" s="16"/>
      <c r="Q41" s="16"/>
      <c r="R41" s="16">
        <v>50000000</v>
      </c>
      <c r="S41" s="16"/>
      <c r="T41" s="16"/>
      <c r="U41" s="16"/>
      <c r="V41" s="16"/>
      <c r="W41" s="16"/>
    </row>
    <row r="42" spans="1:23" s="32" customFormat="1" ht="60" x14ac:dyDescent="0.25">
      <c r="A42" s="10" t="s">
        <v>73</v>
      </c>
      <c r="B42" s="11" t="s">
        <v>1</v>
      </c>
      <c r="C42" s="12" t="s">
        <v>172</v>
      </c>
      <c r="D42" s="11" t="s">
        <v>173</v>
      </c>
      <c r="E42" s="13">
        <v>1</v>
      </c>
      <c r="F42" s="10" t="s">
        <v>836</v>
      </c>
      <c r="G42" s="10" t="s">
        <v>835</v>
      </c>
      <c r="H42" s="59">
        <f t="shared" si="0"/>
        <v>1000</v>
      </c>
      <c r="I42" s="15"/>
      <c r="J42" s="15"/>
      <c r="K42" s="15"/>
      <c r="L42" s="15"/>
      <c r="M42" s="60">
        <v>1000</v>
      </c>
      <c r="N42" s="15"/>
      <c r="O42" s="15"/>
      <c r="P42" s="15"/>
      <c r="Q42" s="15"/>
      <c r="R42" s="16"/>
      <c r="S42" s="16"/>
      <c r="T42" s="16"/>
      <c r="U42" s="16"/>
      <c r="V42" s="16"/>
      <c r="W42" s="16"/>
    </row>
    <row r="43" spans="1:23" s="32" customFormat="1" ht="45" x14ac:dyDescent="0.25">
      <c r="A43" s="10" t="s">
        <v>73</v>
      </c>
      <c r="B43" s="11" t="s">
        <v>1</v>
      </c>
      <c r="C43" s="12" t="s">
        <v>174</v>
      </c>
      <c r="D43" s="11" t="s">
        <v>175</v>
      </c>
      <c r="E43" s="13">
        <v>1</v>
      </c>
      <c r="F43" s="10" t="s">
        <v>836</v>
      </c>
      <c r="G43" s="10" t="s">
        <v>835</v>
      </c>
      <c r="H43" s="59">
        <f t="shared" si="0"/>
        <v>1000</v>
      </c>
      <c r="I43" s="15"/>
      <c r="J43" s="15"/>
      <c r="K43" s="15"/>
      <c r="L43" s="15"/>
      <c r="M43" s="60">
        <v>1000</v>
      </c>
      <c r="N43" s="15"/>
      <c r="O43" s="15"/>
      <c r="P43" s="15"/>
      <c r="Q43" s="15"/>
      <c r="R43" s="16"/>
      <c r="S43" s="16"/>
      <c r="T43" s="16"/>
      <c r="U43" s="16"/>
      <c r="V43" s="16"/>
      <c r="W43" s="16"/>
    </row>
    <row r="44" spans="1:23" s="32" customFormat="1" ht="30" x14ac:dyDescent="0.25">
      <c r="A44" s="10" t="s">
        <v>73</v>
      </c>
      <c r="B44" s="18" t="s">
        <v>3</v>
      </c>
      <c r="C44" s="12" t="s">
        <v>176</v>
      </c>
      <c r="D44" s="11"/>
      <c r="E44" s="13">
        <v>1</v>
      </c>
      <c r="F44" s="10" t="s">
        <v>834</v>
      </c>
      <c r="G44" s="10" t="s">
        <v>833</v>
      </c>
      <c r="H44" s="16">
        <f t="shared" si="0"/>
        <v>40000000</v>
      </c>
      <c r="I44" s="16"/>
      <c r="J44" s="16"/>
      <c r="K44" s="16"/>
      <c r="L44" s="16"/>
      <c r="M44" s="16"/>
      <c r="N44" s="16"/>
      <c r="O44" s="16"/>
      <c r="P44" s="16"/>
      <c r="Q44" s="16"/>
      <c r="R44" s="16">
        <v>40000000</v>
      </c>
      <c r="S44" s="16"/>
      <c r="T44" s="16"/>
      <c r="U44" s="16"/>
      <c r="V44" s="16"/>
      <c r="W44" s="16"/>
    </row>
    <row r="45" spans="1:23" s="32" customFormat="1" ht="90" x14ac:dyDescent="0.25">
      <c r="A45" s="10" t="s">
        <v>73</v>
      </c>
      <c r="B45" s="11" t="s">
        <v>1</v>
      </c>
      <c r="C45" s="12" t="s">
        <v>177</v>
      </c>
      <c r="D45" s="11" t="s">
        <v>178</v>
      </c>
      <c r="E45" s="13">
        <v>4</v>
      </c>
      <c r="F45" s="10" t="s">
        <v>834</v>
      </c>
      <c r="G45" s="10" t="s">
        <v>833</v>
      </c>
      <c r="H45" s="16">
        <f t="shared" si="0"/>
        <v>10000000</v>
      </c>
      <c r="I45" s="16"/>
      <c r="J45" s="16"/>
      <c r="K45" s="16"/>
      <c r="L45" s="16"/>
      <c r="M45" s="16"/>
      <c r="N45" s="16"/>
      <c r="O45" s="16"/>
      <c r="P45" s="16"/>
      <c r="Q45" s="16"/>
      <c r="R45" s="16">
        <v>10000000</v>
      </c>
      <c r="S45" s="16"/>
      <c r="T45" s="16"/>
      <c r="U45" s="16"/>
      <c r="V45" s="16"/>
      <c r="W45" s="16"/>
    </row>
    <row r="46" spans="1:23" s="32" customFormat="1" ht="45" x14ac:dyDescent="0.25">
      <c r="A46" s="10" t="s">
        <v>73</v>
      </c>
      <c r="B46" s="11" t="s">
        <v>1</v>
      </c>
      <c r="C46" s="12" t="s">
        <v>179</v>
      </c>
      <c r="D46" s="11" t="s">
        <v>180</v>
      </c>
      <c r="E46" s="13">
        <v>7500</v>
      </c>
      <c r="F46" s="10" t="s">
        <v>836</v>
      </c>
      <c r="G46" s="10" t="s">
        <v>833</v>
      </c>
      <c r="H46" s="16">
        <f t="shared" si="0"/>
        <v>205000000</v>
      </c>
      <c r="I46" s="15"/>
      <c r="J46" s="15"/>
      <c r="K46" s="15"/>
      <c r="L46" s="15"/>
      <c r="M46" s="15">
        <v>205000000</v>
      </c>
      <c r="N46" s="15"/>
      <c r="O46" s="15"/>
      <c r="P46" s="15"/>
      <c r="Q46" s="15"/>
      <c r="R46" s="16"/>
      <c r="S46" s="16"/>
      <c r="T46" s="16"/>
      <c r="U46" s="16"/>
      <c r="V46" s="16"/>
      <c r="W46" s="16"/>
    </row>
    <row r="47" spans="1:23" s="32" customFormat="1" ht="60" x14ac:dyDescent="0.25">
      <c r="A47" s="10" t="s">
        <v>73</v>
      </c>
      <c r="B47" s="11" t="s">
        <v>2</v>
      </c>
      <c r="C47" s="12" t="s">
        <v>181</v>
      </c>
      <c r="D47" s="11" t="s">
        <v>182</v>
      </c>
      <c r="E47" s="13">
        <v>3</v>
      </c>
      <c r="F47" s="10" t="s">
        <v>836</v>
      </c>
      <c r="G47" s="10" t="s">
        <v>835</v>
      </c>
      <c r="H47" s="59">
        <f t="shared" si="0"/>
        <v>1000</v>
      </c>
      <c r="I47" s="16"/>
      <c r="J47" s="16"/>
      <c r="K47" s="16"/>
      <c r="L47" s="16"/>
      <c r="M47" s="60">
        <v>1000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32" customFormat="1" ht="60" x14ac:dyDescent="0.25">
      <c r="A48" s="10" t="s">
        <v>73</v>
      </c>
      <c r="B48" s="11" t="s">
        <v>2</v>
      </c>
      <c r="C48" s="12" t="s">
        <v>183</v>
      </c>
      <c r="D48" s="11" t="s">
        <v>184</v>
      </c>
      <c r="E48" s="13">
        <v>80</v>
      </c>
      <c r="F48" s="10" t="s">
        <v>836</v>
      </c>
      <c r="G48" s="10" t="s">
        <v>835</v>
      </c>
      <c r="H48" s="59">
        <f t="shared" si="0"/>
        <v>1000</v>
      </c>
      <c r="I48" s="16"/>
      <c r="J48" s="16"/>
      <c r="K48" s="16"/>
      <c r="L48" s="16"/>
      <c r="M48" s="60">
        <v>1000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s="32" customFormat="1" ht="75" x14ac:dyDescent="0.25">
      <c r="A49" s="10" t="s">
        <v>73</v>
      </c>
      <c r="B49" s="11" t="s">
        <v>3</v>
      </c>
      <c r="C49" s="12" t="s">
        <v>185</v>
      </c>
      <c r="D49" s="11" t="s">
        <v>186</v>
      </c>
      <c r="E49" s="13">
        <v>16</v>
      </c>
      <c r="F49" s="10" t="s">
        <v>836</v>
      </c>
      <c r="G49" s="10" t="s">
        <v>833</v>
      </c>
      <c r="H49" s="16">
        <f t="shared" si="0"/>
        <v>200000000</v>
      </c>
      <c r="I49" s="16"/>
      <c r="J49" s="16"/>
      <c r="K49" s="16"/>
      <c r="L49" s="16"/>
      <c r="M49" s="16"/>
      <c r="N49" s="17">
        <v>100000000</v>
      </c>
      <c r="O49" s="16"/>
      <c r="P49" s="16"/>
      <c r="Q49" s="16"/>
      <c r="R49" s="17">
        <v>100000000</v>
      </c>
      <c r="S49" s="16"/>
      <c r="T49" s="16"/>
      <c r="U49" s="16"/>
      <c r="V49" s="16"/>
      <c r="W49" s="16"/>
    </row>
    <row r="50" spans="1:23" s="32" customFormat="1" ht="45" x14ac:dyDescent="0.25">
      <c r="A50" s="10" t="s">
        <v>73</v>
      </c>
      <c r="B50" s="18"/>
      <c r="C50" s="12" t="s">
        <v>187</v>
      </c>
      <c r="D50" s="12" t="s">
        <v>187</v>
      </c>
      <c r="E50" s="13">
        <v>1</v>
      </c>
      <c r="F50" s="10" t="s">
        <v>834</v>
      </c>
      <c r="G50" s="10" t="s">
        <v>833</v>
      </c>
      <c r="H50" s="16">
        <f t="shared" si="0"/>
        <v>191203545</v>
      </c>
      <c r="I50" s="16"/>
      <c r="J50" s="16"/>
      <c r="K50" s="16"/>
      <c r="L50" s="17">
        <v>191203545</v>
      </c>
      <c r="M50" s="16"/>
      <c r="N50" s="17"/>
      <c r="O50" s="16"/>
      <c r="P50" s="16"/>
      <c r="Q50" s="16"/>
      <c r="R50" s="17"/>
      <c r="S50" s="16"/>
      <c r="T50" s="16"/>
      <c r="U50" s="16"/>
      <c r="V50" s="16"/>
      <c r="W50" s="16"/>
    </row>
    <row r="51" spans="1:23" ht="18.75" x14ac:dyDescent="0.25">
      <c r="A51" s="46" t="s">
        <v>853</v>
      </c>
      <c r="B51" s="47"/>
      <c r="C51" s="48"/>
      <c r="D51" s="49"/>
      <c r="E51" s="50"/>
      <c r="F51" s="50"/>
      <c r="G51" s="46"/>
      <c r="H51" s="51">
        <f>SUM(H2:H50)</f>
        <v>62440074903</v>
      </c>
      <c r="I51" s="52"/>
      <c r="J51" s="53"/>
      <c r="K51" s="52"/>
      <c r="L51" s="52"/>
      <c r="M51" s="52"/>
      <c r="N51" s="54"/>
      <c r="O51" s="52"/>
      <c r="P51" s="52"/>
      <c r="Q51" s="52"/>
      <c r="R51" s="54"/>
      <c r="S51" s="52"/>
      <c r="T51" s="52"/>
      <c r="U51" s="52"/>
      <c r="V51" s="52"/>
      <c r="W51" s="52"/>
    </row>
    <row r="52" spans="1:23" s="32" customFormat="1" ht="75" x14ac:dyDescent="0.25">
      <c r="A52" s="10" t="s">
        <v>74</v>
      </c>
      <c r="B52" s="33" t="s">
        <v>4</v>
      </c>
      <c r="C52" s="33" t="s">
        <v>188</v>
      </c>
      <c r="D52" s="11" t="s">
        <v>189</v>
      </c>
      <c r="E52" s="13">
        <v>84</v>
      </c>
      <c r="F52" s="10" t="s">
        <v>836</v>
      </c>
      <c r="G52" s="10" t="s">
        <v>833</v>
      </c>
      <c r="H52" s="16">
        <f t="shared" ref="H52:H115" si="1">SUM(I52:W52)</f>
        <v>16000000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9">
        <v>16000000</v>
      </c>
      <c r="W52" s="16"/>
    </row>
    <row r="53" spans="1:23" s="32" customFormat="1" ht="75" x14ac:dyDescent="0.25">
      <c r="A53" s="10" t="s">
        <v>74</v>
      </c>
      <c r="B53" s="33" t="s">
        <v>4</v>
      </c>
      <c r="C53" s="33" t="s">
        <v>190</v>
      </c>
      <c r="D53" s="11" t="s">
        <v>191</v>
      </c>
      <c r="E53" s="13">
        <v>2</v>
      </c>
      <c r="F53" s="10" t="s">
        <v>836</v>
      </c>
      <c r="G53" s="10" t="s">
        <v>833</v>
      </c>
      <c r="H53" s="16">
        <f t="shared" si="1"/>
        <v>16000000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9">
        <v>16000000</v>
      </c>
      <c r="W53" s="16"/>
    </row>
    <row r="54" spans="1:23" s="32" customFormat="1" ht="75" x14ac:dyDescent="0.25">
      <c r="A54" s="10" t="s">
        <v>74</v>
      </c>
      <c r="B54" s="33" t="s">
        <v>4</v>
      </c>
      <c r="C54" s="33" t="s">
        <v>192</v>
      </c>
      <c r="D54" s="11" t="s">
        <v>193</v>
      </c>
      <c r="E54" s="13">
        <v>149</v>
      </c>
      <c r="F54" s="10" t="s">
        <v>836</v>
      </c>
      <c r="G54" s="10" t="s">
        <v>833</v>
      </c>
      <c r="H54" s="16">
        <f t="shared" si="1"/>
        <v>3000000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9">
        <v>3000000</v>
      </c>
      <c r="W54" s="16"/>
    </row>
    <row r="55" spans="1:23" s="32" customFormat="1" ht="75" x14ac:dyDescent="0.25">
      <c r="A55" s="10" t="s">
        <v>74</v>
      </c>
      <c r="B55" s="33" t="s">
        <v>4</v>
      </c>
      <c r="C55" s="33" t="s">
        <v>194</v>
      </c>
      <c r="D55" s="11" t="s">
        <v>193</v>
      </c>
      <c r="E55" s="13">
        <v>347</v>
      </c>
      <c r="F55" s="10" t="s">
        <v>836</v>
      </c>
      <c r="G55" s="10" t="s">
        <v>833</v>
      </c>
      <c r="H55" s="16">
        <f t="shared" si="1"/>
        <v>10000000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9">
        <v>10000000</v>
      </c>
      <c r="W55" s="16"/>
    </row>
    <row r="56" spans="1:23" s="32" customFormat="1" ht="75" x14ac:dyDescent="0.25">
      <c r="A56" s="10" t="s">
        <v>74</v>
      </c>
      <c r="B56" s="33" t="s">
        <v>4</v>
      </c>
      <c r="C56" s="33" t="s">
        <v>195</v>
      </c>
      <c r="D56" s="11" t="s">
        <v>193</v>
      </c>
      <c r="E56" s="13">
        <v>1</v>
      </c>
      <c r="F56" s="10" t="s">
        <v>834</v>
      </c>
      <c r="G56" s="10" t="s">
        <v>833</v>
      </c>
      <c r="H56" s="16">
        <f t="shared" si="1"/>
        <v>20000000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9">
        <v>20000000</v>
      </c>
      <c r="W56" s="16"/>
    </row>
    <row r="57" spans="1:23" s="32" customFormat="1" ht="135" x14ac:dyDescent="0.25">
      <c r="A57" s="10" t="s">
        <v>74</v>
      </c>
      <c r="B57" s="33" t="s">
        <v>5</v>
      </c>
      <c r="C57" s="33" t="s">
        <v>196</v>
      </c>
      <c r="D57" s="11" t="s">
        <v>197</v>
      </c>
      <c r="E57" s="13">
        <v>300</v>
      </c>
      <c r="F57" s="10" t="s">
        <v>836</v>
      </c>
      <c r="G57" s="10" t="s">
        <v>833</v>
      </c>
      <c r="H57" s="16">
        <f t="shared" si="1"/>
        <v>25000000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9">
        <v>25000000</v>
      </c>
      <c r="W57" s="16"/>
    </row>
    <row r="58" spans="1:23" s="32" customFormat="1" ht="90" x14ac:dyDescent="0.25">
      <c r="A58" s="10" t="s">
        <v>74</v>
      </c>
      <c r="B58" s="33" t="s">
        <v>5</v>
      </c>
      <c r="C58" s="33" t="s">
        <v>198</v>
      </c>
      <c r="D58" s="11" t="s">
        <v>199</v>
      </c>
      <c r="E58" s="13">
        <v>1200</v>
      </c>
      <c r="F58" s="10" t="s">
        <v>836</v>
      </c>
      <c r="G58" s="10" t="s">
        <v>833</v>
      </c>
      <c r="H58" s="16">
        <f t="shared" si="1"/>
        <v>25000000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9">
        <v>25000000</v>
      </c>
      <c r="W58" s="16"/>
    </row>
    <row r="59" spans="1:23" s="32" customFormat="1" ht="75" x14ac:dyDescent="0.25">
      <c r="A59" s="10" t="s">
        <v>74</v>
      </c>
      <c r="B59" s="33" t="s">
        <v>5</v>
      </c>
      <c r="C59" s="33" t="s">
        <v>200</v>
      </c>
      <c r="D59" s="11" t="s">
        <v>201</v>
      </c>
      <c r="E59" s="13">
        <v>1113</v>
      </c>
      <c r="F59" s="10" t="s">
        <v>836</v>
      </c>
      <c r="G59" s="10" t="s">
        <v>833</v>
      </c>
      <c r="H59" s="16">
        <f t="shared" si="1"/>
        <v>30000000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9">
        <v>30000000</v>
      </c>
      <c r="W59" s="16"/>
    </row>
    <row r="60" spans="1:23" s="32" customFormat="1" ht="195" x14ac:dyDescent="0.25">
      <c r="A60" s="10" t="s">
        <v>74</v>
      </c>
      <c r="B60" s="33" t="s">
        <v>5</v>
      </c>
      <c r="C60" s="33" t="s">
        <v>202</v>
      </c>
      <c r="D60" s="11" t="s">
        <v>203</v>
      </c>
      <c r="E60" s="13">
        <v>1</v>
      </c>
      <c r="F60" s="10" t="s">
        <v>836</v>
      </c>
      <c r="G60" s="10" t="s">
        <v>833</v>
      </c>
      <c r="H60" s="16">
        <f t="shared" si="1"/>
        <v>25000000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9">
        <v>25000000</v>
      </c>
      <c r="W60" s="16"/>
    </row>
    <row r="61" spans="1:23" s="32" customFormat="1" ht="75" x14ac:dyDescent="0.25">
      <c r="A61" s="10" t="s">
        <v>74</v>
      </c>
      <c r="B61" s="33" t="s">
        <v>5</v>
      </c>
      <c r="C61" s="33" t="s">
        <v>204</v>
      </c>
      <c r="D61" s="11" t="s">
        <v>205</v>
      </c>
      <c r="E61" s="13">
        <v>3</v>
      </c>
      <c r="F61" s="10" t="s">
        <v>834</v>
      </c>
      <c r="G61" s="10" t="s">
        <v>833</v>
      </c>
      <c r="H61" s="16">
        <f t="shared" si="1"/>
        <v>10000000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9">
        <v>10000000</v>
      </c>
      <c r="W61" s="16"/>
    </row>
    <row r="62" spans="1:23" s="32" customFormat="1" ht="75" x14ac:dyDescent="0.25">
      <c r="A62" s="10" t="s">
        <v>74</v>
      </c>
      <c r="B62" s="33" t="s">
        <v>5</v>
      </c>
      <c r="C62" s="33" t="s">
        <v>206</v>
      </c>
      <c r="D62" s="11" t="s">
        <v>207</v>
      </c>
      <c r="E62" s="13">
        <v>1</v>
      </c>
      <c r="F62" s="10" t="s">
        <v>834</v>
      </c>
      <c r="G62" s="10" t="s">
        <v>833</v>
      </c>
      <c r="H62" s="16">
        <f t="shared" si="1"/>
        <v>5000000</v>
      </c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9">
        <v>5000000</v>
      </c>
      <c r="W62" s="16"/>
    </row>
    <row r="63" spans="1:23" s="32" customFormat="1" ht="75" x14ac:dyDescent="0.25">
      <c r="A63" s="10" t="s">
        <v>74</v>
      </c>
      <c r="B63" s="33" t="s">
        <v>6</v>
      </c>
      <c r="C63" s="33" t="s">
        <v>208</v>
      </c>
      <c r="D63" s="11" t="s">
        <v>209</v>
      </c>
      <c r="E63" s="13">
        <v>97</v>
      </c>
      <c r="F63" s="10" t="s">
        <v>836</v>
      </c>
      <c r="G63" s="10" t="s">
        <v>833</v>
      </c>
      <c r="H63" s="16">
        <f t="shared" si="1"/>
        <v>60000000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9">
        <v>60000000</v>
      </c>
      <c r="W63" s="16"/>
    </row>
    <row r="64" spans="1:23" s="32" customFormat="1" ht="60" x14ac:dyDescent="0.25">
      <c r="A64" s="10" t="s">
        <v>74</v>
      </c>
      <c r="B64" s="33" t="s">
        <v>6</v>
      </c>
      <c r="C64" s="33" t="s">
        <v>210</v>
      </c>
      <c r="D64" s="11" t="s">
        <v>211</v>
      </c>
      <c r="E64" s="13">
        <v>7.1</v>
      </c>
      <c r="F64" s="10" t="s">
        <v>834</v>
      </c>
      <c r="G64" s="10" t="s">
        <v>833</v>
      </c>
      <c r="H64" s="16">
        <f t="shared" si="1"/>
        <v>50000000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9">
        <v>50000000</v>
      </c>
      <c r="W64" s="16"/>
    </row>
    <row r="65" spans="1:23" s="32" customFormat="1" ht="60" x14ac:dyDescent="0.25">
      <c r="A65" s="10" t="s">
        <v>74</v>
      </c>
      <c r="B65" s="33" t="s">
        <v>6</v>
      </c>
      <c r="C65" s="33" t="s">
        <v>212</v>
      </c>
      <c r="D65" s="11" t="s">
        <v>213</v>
      </c>
      <c r="E65" s="13">
        <v>1</v>
      </c>
      <c r="F65" s="10" t="s">
        <v>836</v>
      </c>
      <c r="G65" s="10" t="s">
        <v>833</v>
      </c>
      <c r="H65" s="16">
        <f t="shared" si="1"/>
        <v>40000000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9">
        <v>40000000</v>
      </c>
      <c r="W65" s="16"/>
    </row>
    <row r="66" spans="1:23" s="32" customFormat="1" ht="60" x14ac:dyDescent="0.25">
      <c r="A66" s="10" t="s">
        <v>74</v>
      </c>
      <c r="B66" s="33" t="s">
        <v>6</v>
      </c>
      <c r="C66" s="33" t="s">
        <v>214</v>
      </c>
      <c r="D66" s="11" t="s">
        <v>215</v>
      </c>
      <c r="E66" s="13">
        <v>1.8</v>
      </c>
      <c r="F66" s="10" t="s">
        <v>834</v>
      </c>
      <c r="G66" s="10" t="s">
        <v>833</v>
      </c>
      <c r="H66" s="16">
        <f t="shared" si="1"/>
        <v>60000000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9">
        <v>60000000</v>
      </c>
      <c r="W66" s="16"/>
    </row>
    <row r="67" spans="1:23" s="32" customFormat="1" ht="60" x14ac:dyDescent="0.25">
      <c r="A67" s="10" t="s">
        <v>74</v>
      </c>
      <c r="B67" s="33" t="s">
        <v>7</v>
      </c>
      <c r="C67" s="33" t="s">
        <v>216</v>
      </c>
      <c r="D67" s="11" t="s">
        <v>217</v>
      </c>
      <c r="E67" s="13">
        <v>2</v>
      </c>
      <c r="F67" s="10" t="s">
        <v>836</v>
      </c>
      <c r="G67" s="10" t="s">
        <v>833</v>
      </c>
      <c r="H67" s="16">
        <f t="shared" si="1"/>
        <v>25000000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9">
        <v>25000000</v>
      </c>
      <c r="W67" s="16"/>
    </row>
    <row r="68" spans="1:23" s="32" customFormat="1" ht="60" x14ac:dyDescent="0.25">
      <c r="A68" s="10" t="s">
        <v>74</v>
      </c>
      <c r="B68" s="33" t="s">
        <v>7</v>
      </c>
      <c r="C68" s="33" t="s">
        <v>218</v>
      </c>
      <c r="D68" s="11" t="s">
        <v>219</v>
      </c>
      <c r="E68" s="13">
        <v>1</v>
      </c>
      <c r="F68" s="10" t="s">
        <v>836</v>
      </c>
      <c r="G68" s="10" t="s">
        <v>833</v>
      </c>
      <c r="H68" s="16">
        <f t="shared" si="1"/>
        <v>20000000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9">
        <v>20000000</v>
      </c>
      <c r="W68" s="16"/>
    </row>
    <row r="69" spans="1:23" s="32" customFormat="1" ht="60" x14ac:dyDescent="0.25">
      <c r="A69" s="10" t="s">
        <v>74</v>
      </c>
      <c r="B69" s="33" t="s">
        <v>7</v>
      </c>
      <c r="C69" s="33" t="s">
        <v>220</v>
      </c>
      <c r="D69" s="11" t="s">
        <v>221</v>
      </c>
      <c r="E69" s="13">
        <v>3.8</v>
      </c>
      <c r="F69" s="10" t="s">
        <v>834</v>
      </c>
      <c r="G69" s="10" t="s">
        <v>833</v>
      </c>
      <c r="H69" s="16">
        <f t="shared" si="1"/>
        <v>20000000</v>
      </c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9">
        <v>20000000</v>
      </c>
      <c r="W69" s="16"/>
    </row>
    <row r="70" spans="1:23" s="32" customFormat="1" ht="60" x14ac:dyDescent="0.25">
      <c r="A70" s="10" t="s">
        <v>74</v>
      </c>
      <c r="B70" s="33" t="s">
        <v>7</v>
      </c>
      <c r="C70" s="33" t="s">
        <v>222</v>
      </c>
      <c r="D70" s="11" t="s">
        <v>223</v>
      </c>
      <c r="E70" s="13">
        <v>13.7</v>
      </c>
      <c r="F70" s="10" t="s">
        <v>834</v>
      </c>
      <c r="G70" s="10" t="s">
        <v>833</v>
      </c>
      <c r="H70" s="16">
        <f t="shared" si="1"/>
        <v>20000000</v>
      </c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9">
        <v>20000000</v>
      </c>
      <c r="W70" s="16"/>
    </row>
    <row r="71" spans="1:23" s="32" customFormat="1" ht="60" x14ac:dyDescent="0.25">
      <c r="A71" s="10" t="s">
        <v>74</v>
      </c>
      <c r="B71" s="33" t="s">
        <v>7</v>
      </c>
      <c r="C71" s="33" t="s">
        <v>224</v>
      </c>
      <c r="D71" s="11" t="s">
        <v>225</v>
      </c>
      <c r="E71" s="13">
        <v>3.1</v>
      </c>
      <c r="F71" s="10" t="s">
        <v>834</v>
      </c>
      <c r="G71" s="10" t="s">
        <v>833</v>
      </c>
      <c r="H71" s="16">
        <f t="shared" si="1"/>
        <v>20000000</v>
      </c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9">
        <v>20000000</v>
      </c>
      <c r="W71" s="16"/>
    </row>
    <row r="72" spans="1:23" s="32" customFormat="1" ht="60" x14ac:dyDescent="0.25">
      <c r="A72" s="10" t="s">
        <v>74</v>
      </c>
      <c r="B72" s="33" t="s">
        <v>7</v>
      </c>
      <c r="C72" s="33" t="s">
        <v>226</v>
      </c>
      <c r="D72" s="11" t="s">
        <v>227</v>
      </c>
      <c r="E72" s="13">
        <v>1</v>
      </c>
      <c r="F72" s="10" t="s">
        <v>834</v>
      </c>
      <c r="G72" s="10" t="s">
        <v>833</v>
      </c>
      <c r="H72" s="16">
        <f t="shared" si="1"/>
        <v>20000000</v>
      </c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9">
        <v>20000000</v>
      </c>
      <c r="W72" s="16"/>
    </row>
    <row r="73" spans="1:23" s="32" customFormat="1" ht="60" x14ac:dyDescent="0.25">
      <c r="A73" s="10" t="s">
        <v>74</v>
      </c>
      <c r="B73" s="33" t="s">
        <v>7</v>
      </c>
      <c r="C73" s="33" t="s">
        <v>228</v>
      </c>
      <c r="D73" s="11" t="s">
        <v>229</v>
      </c>
      <c r="E73" s="13">
        <v>23</v>
      </c>
      <c r="F73" s="10" t="s">
        <v>834</v>
      </c>
      <c r="G73" s="10" t="s">
        <v>833</v>
      </c>
      <c r="H73" s="16">
        <f t="shared" si="1"/>
        <v>5000000</v>
      </c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9">
        <v>5000000</v>
      </c>
      <c r="W73" s="16"/>
    </row>
    <row r="74" spans="1:23" s="32" customFormat="1" ht="60" x14ac:dyDescent="0.25">
      <c r="A74" s="10" t="s">
        <v>74</v>
      </c>
      <c r="B74" s="33" t="s">
        <v>7</v>
      </c>
      <c r="C74" s="33" t="s">
        <v>230</v>
      </c>
      <c r="D74" s="11" t="s">
        <v>231</v>
      </c>
      <c r="E74" s="13">
        <v>94.1</v>
      </c>
      <c r="F74" s="10" t="s">
        <v>834</v>
      </c>
      <c r="G74" s="10" t="s">
        <v>833</v>
      </c>
      <c r="H74" s="16">
        <f t="shared" si="1"/>
        <v>20000000</v>
      </c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9">
        <v>20000000</v>
      </c>
      <c r="W74" s="16"/>
    </row>
    <row r="75" spans="1:23" s="32" customFormat="1" ht="60" x14ac:dyDescent="0.25">
      <c r="A75" s="10" t="s">
        <v>74</v>
      </c>
      <c r="B75" s="35" t="s">
        <v>8</v>
      </c>
      <c r="C75" s="33" t="s">
        <v>232</v>
      </c>
      <c r="D75" s="11" t="s">
        <v>233</v>
      </c>
      <c r="E75" s="13">
        <v>1.9</v>
      </c>
      <c r="F75" s="10" t="s">
        <v>834</v>
      </c>
      <c r="G75" s="10" t="s">
        <v>833</v>
      </c>
      <c r="H75" s="16">
        <f t="shared" si="1"/>
        <v>40000000</v>
      </c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9">
        <v>40000000</v>
      </c>
      <c r="W75" s="16"/>
    </row>
    <row r="76" spans="1:23" s="32" customFormat="1" ht="60" x14ac:dyDescent="0.25">
      <c r="A76" s="10" t="s">
        <v>74</v>
      </c>
      <c r="B76" s="35" t="s">
        <v>8</v>
      </c>
      <c r="C76" s="33" t="s">
        <v>234</v>
      </c>
      <c r="D76" s="11" t="s">
        <v>235</v>
      </c>
      <c r="E76" s="13">
        <v>1</v>
      </c>
      <c r="F76" s="10" t="s">
        <v>834</v>
      </c>
      <c r="G76" s="10" t="s">
        <v>833</v>
      </c>
      <c r="H76" s="16">
        <f t="shared" si="1"/>
        <v>20000000</v>
      </c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9">
        <v>20000000</v>
      </c>
      <c r="W76" s="16"/>
    </row>
    <row r="77" spans="1:23" s="32" customFormat="1" ht="60" x14ac:dyDescent="0.25">
      <c r="A77" s="10" t="s">
        <v>74</v>
      </c>
      <c r="B77" s="35" t="s">
        <v>8</v>
      </c>
      <c r="C77" s="33" t="s">
        <v>236</v>
      </c>
      <c r="D77" s="11" t="s">
        <v>237</v>
      </c>
      <c r="E77" s="13">
        <v>3.3</v>
      </c>
      <c r="F77" s="10" t="s">
        <v>834</v>
      </c>
      <c r="G77" s="10" t="s">
        <v>833</v>
      </c>
      <c r="H77" s="16">
        <f t="shared" si="1"/>
        <v>10000000</v>
      </c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9">
        <v>10000000</v>
      </c>
      <c r="W77" s="16"/>
    </row>
    <row r="78" spans="1:23" s="32" customFormat="1" ht="60" x14ac:dyDescent="0.25">
      <c r="A78" s="10" t="s">
        <v>74</v>
      </c>
      <c r="B78" s="35" t="s">
        <v>8</v>
      </c>
      <c r="C78" s="33" t="s">
        <v>238</v>
      </c>
      <c r="D78" s="11" t="s">
        <v>239</v>
      </c>
      <c r="E78" s="13">
        <v>18.600000000000001</v>
      </c>
      <c r="F78" s="10" t="s">
        <v>834</v>
      </c>
      <c r="G78" s="10" t="s">
        <v>833</v>
      </c>
      <c r="H78" s="16">
        <f t="shared" si="1"/>
        <v>20000000</v>
      </c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9">
        <v>20000000</v>
      </c>
      <c r="W78" s="16"/>
    </row>
    <row r="79" spans="1:23" s="32" customFormat="1" ht="60" x14ac:dyDescent="0.25">
      <c r="A79" s="10" t="s">
        <v>74</v>
      </c>
      <c r="B79" s="35" t="s">
        <v>8</v>
      </c>
      <c r="C79" s="33" t="s">
        <v>240</v>
      </c>
      <c r="D79" s="11" t="s">
        <v>241</v>
      </c>
      <c r="E79" s="13">
        <v>100</v>
      </c>
      <c r="F79" s="10" t="s">
        <v>834</v>
      </c>
      <c r="G79" s="10" t="s">
        <v>833</v>
      </c>
      <c r="H79" s="16">
        <f t="shared" si="1"/>
        <v>20000000</v>
      </c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9">
        <v>20000000</v>
      </c>
      <c r="W79" s="16"/>
    </row>
    <row r="80" spans="1:23" s="32" customFormat="1" ht="60" x14ac:dyDescent="0.25">
      <c r="A80" s="10" t="s">
        <v>74</v>
      </c>
      <c r="B80" s="35" t="s">
        <v>8</v>
      </c>
      <c r="C80" s="33" t="s">
        <v>242</v>
      </c>
      <c r="D80" s="11" t="s">
        <v>243</v>
      </c>
      <c r="E80" s="13">
        <v>80</v>
      </c>
      <c r="F80" s="10" t="s">
        <v>834</v>
      </c>
      <c r="G80" s="10" t="s">
        <v>833</v>
      </c>
      <c r="H80" s="16">
        <f t="shared" si="1"/>
        <v>5376698</v>
      </c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9">
        <v>5376698</v>
      </c>
      <c r="W80" s="16"/>
    </row>
    <row r="81" spans="1:23" s="32" customFormat="1" ht="60" x14ac:dyDescent="0.25">
      <c r="A81" s="10" t="s">
        <v>74</v>
      </c>
      <c r="B81" s="35" t="s">
        <v>8</v>
      </c>
      <c r="C81" s="33" t="s">
        <v>244</v>
      </c>
      <c r="D81" s="11" t="s">
        <v>245</v>
      </c>
      <c r="E81" s="13">
        <v>99.6</v>
      </c>
      <c r="F81" s="10" t="s">
        <v>834</v>
      </c>
      <c r="G81" s="10" t="s">
        <v>833</v>
      </c>
      <c r="H81" s="16">
        <f t="shared" si="1"/>
        <v>20000000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9">
        <v>20000000</v>
      </c>
      <c r="W81" s="16"/>
    </row>
    <row r="82" spans="1:23" s="32" customFormat="1" ht="60" x14ac:dyDescent="0.25">
      <c r="A82" s="10" t="s">
        <v>74</v>
      </c>
      <c r="B82" s="35" t="s">
        <v>8</v>
      </c>
      <c r="C82" s="33" t="s">
        <v>246</v>
      </c>
      <c r="D82" s="11" t="s">
        <v>247</v>
      </c>
      <c r="E82" s="13">
        <v>95.1</v>
      </c>
      <c r="F82" s="10" t="s">
        <v>834</v>
      </c>
      <c r="G82" s="10" t="s">
        <v>833</v>
      </c>
      <c r="H82" s="16">
        <f t="shared" si="1"/>
        <v>20000000</v>
      </c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9">
        <v>20000000</v>
      </c>
      <c r="W82" s="16"/>
    </row>
    <row r="83" spans="1:23" s="32" customFormat="1" ht="60" x14ac:dyDescent="0.25">
      <c r="A83" s="10" t="s">
        <v>74</v>
      </c>
      <c r="B83" s="35" t="s">
        <v>8</v>
      </c>
      <c r="C83" s="33" t="s">
        <v>248</v>
      </c>
      <c r="D83" s="11" t="s">
        <v>249</v>
      </c>
      <c r="E83" s="13">
        <v>42.02</v>
      </c>
      <c r="F83" s="10" t="s">
        <v>834</v>
      </c>
      <c r="G83" s="10" t="s">
        <v>833</v>
      </c>
      <c r="H83" s="16">
        <f t="shared" si="1"/>
        <v>5000000</v>
      </c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9">
        <v>5000000</v>
      </c>
      <c r="W83" s="16"/>
    </row>
    <row r="84" spans="1:23" s="32" customFormat="1" ht="60" x14ac:dyDescent="0.25">
      <c r="A84" s="10" t="s">
        <v>74</v>
      </c>
      <c r="B84" s="35" t="s">
        <v>8</v>
      </c>
      <c r="C84" s="33" t="s">
        <v>250</v>
      </c>
      <c r="D84" s="11" t="s">
        <v>251</v>
      </c>
      <c r="E84" s="13">
        <v>74</v>
      </c>
      <c r="F84" s="10" t="s">
        <v>834</v>
      </c>
      <c r="G84" s="10" t="s">
        <v>833</v>
      </c>
      <c r="H84" s="16">
        <f t="shared" si="1"/>
        <v>15000000</v>
      </c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9">
        <v>15000000</v>
      </c>
      <c r="W84" s="16"/>
    </row>
    <row r="85" spans="1:23" s="32" customFormat="1" ht="60" x14ac:dyDescent="0.25">
      <c r="A85" s="10" t="s">
        <v>74</v>
      </c>
      <c r="B85" s="35" t="s">
        <v>8</v>
      </c>
      <c r="C85" s="33" t="s">
        <v>252</v>
      </c>
      <c r="D85" s="11" t="s">
        <v>253</v>
      </c>
      <c r="E85" s="13">
        <v>60</v>
      </c>
      <c r="F85" s="10" t="s">
        <v>834</v>
      </c>
      <c r="G85" s="10" t="s">
        <v>833</v>
      </c>
      <c r="H85" s="16">
        <f t="shared" si="1"/>
        <v>25000000</v>
      </c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9">
        <v>25000000</v>
      </c>
      <c r="W85" s="16"/>
    </row>
    <row r="86" spans="1:23" s="32" customFormat="1" ht="60" x14ac:dyDescent="0.25">
      <c r="A86" s="10" t="s">
        <v>74</v>
      </c>
      <c r="B86" s="35" t="s">
        <v>8</v>
      </c>
      <c r="C86" s="33" t="s">
        <v>254</v>
      </c>
      <c r="D86" s="11" t="s">
        <v>255</v>
      </c>
      <c r="E86" s="13">
        <v>17</v>
      </c>
      <c r="F86" s="10" t="s">
        <v>836</v>
      </c>
      <c r="G86" s="10" t="s">
        <v>833</v>
      </c>
      <c r="H86" s="16">
        <f t="shared" si="1"/>
        <v>15000000</v>
      </c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9">
        <v>15000000</v>
      </c>
      <c r="W86" s="16"/>
    </row>
    <row r="87" spans="1:23" s="32" customFormat="1" ht="60" x14ac:dyDescent="0.25">
      <c r="A87" s="10" t="s">
        <v>74</v>
      </c>
      <c r="B87" s="35" t="s">
        <v>8</v>
      </c>
      <c r="C87" s="33" t="s">
        <v>256</v>
      </c>
      <c r="D87" s="11" t="s">
        <v>257</v>
      </c>
      <c r="E87" s="13">
        <v>1</v>
      </c>
      <c r="F87" s="10" t="s">
        <v>836</v>
      </c>
      <c r="G87" s="10" t="s">
        <v>833</v>
      </c>
      <c r="H87" s="16">
        <f t="shared" si="1"/>
        <v>5000000</v>
      </c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9">
        <v>5000000</v>
      </c>
      <c r="W87" s="16"/>
    </row>
    <row r="88" spans="1:23" s="32" customFormat="1" ht="60" x14ac:dyDescent="0.25">
      <c r="A88" s="10" t="s">
        <v>74</v>
      </c>
      <c r="B88" s="35" t="s">
        <v>8</v>
      </c>
      <c r="C88" s="33" t="s">
        <v>258</v>
      </c>
      <c r="D88" s="11" t="s">
        <v>259</v>
      </c>
      <c r="E88" s="13">
        <v>16.100000000000001</v>
      </c>
      <c r="F88" s="10" t="s">
        <v>834</v>
      </c>
      <c r="G88" s="10" t="s">
        <v>833</v>
      </c>
      <c r="H88" s="16">
        <f t="shared" si="1"/>
        <v>10000000</v>
      </c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9">
        <v>10000000</v>
      </c>
      <c r="W88" s="16"/>
    </row>
    <row r="89" spans="1:23" s="32" customFormat="1" ht="90" x14ac:dyDescent="0.25">
      <c r="A89" s="10" t="s">
        <v>74</v>
      </c>
      <c r="B89" s="35" t="s">
        <v>9</v>
      </c>
      <c r="C89" s="33" t="s">
        <v>260</v>
      </c>
      <c r="D89" s="11" t="s">
        <v>261</v>
      </c>
      <c r="E89" s="13">
        <v>80.099999999999994</v>
      </c>
      <c r="F89" s="10" t="s">
        <v>834</v>
      </c>
      <c r="G89" s="10" t="s">
        <v>833</v>
      </c>
      <c r="H89" s="16">
        <f t="shared" si="1"/>
        <v>20000000</v>
      </c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9">
        <v>20000000</v>
      </c>
      <c r="W89" s="16"/>
    </row>
    <row r="90" spans="1:23" s="32" customFormat="1" ht="90" x14ac:dyDescent="0.25">
      <c r="A90" s="10" t="s">
        <v>74</v>
      </c>
      <c r="B90" s="35" t="s">
        <v>9</v>
      </c>
      <c r="C90" s="33" t="s">
        <v>262</v>
      </c>
      <c r="D90" s="11" t="s">
        <v>263</v>
      </c>
      <c r="E90" s="13">
        <v>1.59</v>
      </c>
      <c r="F90" s="10" t="s">
        <v>834</v>
      </c>
      <c r="G90" s="10" t="s">
        <v>833</v>
      </c>
      <c r="H90" s="16">
        <f t="shared" si="1"/>
        <v>40000000</v>
      </c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9">
        <v>40000000</v>
      </c>
      <c r="W90" s="16"/>
    </row>
    <row r="91" spans="1:23" s="32" customFormat="1" ht="90" x14ac:dyDescent="0.25">
      <c r="A91" s="10" t="s">
        <v>74</v>
      </c>
      <c r="B91" s="35" t="s">
        <v>9</v>
      </c>
      <c r="C91" s="33" t="s">
        <v>264</v>
      </c>
      <c r="D91" s="11" t="s">
        <v>265</v>
      </c>
      <c r="E91" s="13">
        <v>33.200000000000003</v>
      </c>
      <c r="F91" s="10" t="s">
        <v>834</v>
      </c>
      <c r="G91" s="10" t="s">
        <v>833</v>
      </c>
      <c r="H91" s="16">
        <f t="shared" si="1"/>
        <v>5000000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9">
        <v>5000000</v>
      </c>
      <c r="W91" s="16"/>
    </row>
    <row r="92" spans="1:23" s="32" customFormat="1" ht="90" x14ac:dyDescent="0.25">
      <c r="A92" s="10" t="s">
        <v>74</v>
      </c>
      <c r="B92" s="35" t="s">
        <v>9</v>
      </c>
      <c r="C92" s="33" t="s">
        <v>266</v>
      </c>
      <c r="D92" s="11" t="s">
        <v>267</v>
      </c>
      <c r="E92" s="13">
        <v>95</v>
      </c>
      <c r="F92" s="10" t="s">
        <v>834</v>
      </c>
      <c r="G92" s="10" t="s">
        <v>833</v>
      </c>
      <c r="H92" s="16">
        <f t="shared" si="1"/>
        <v>15000000</v>
      </c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9">
        <v>15000000</v>
      </c>
      <c r="W92" s="16"/>
    </row>
    <row r="93" spans="1:23" s="32" customFormat="1" ht="90" x14ac:dyDescent="0.25">
      <c r="A93" s="10" t="s">
        <v>74</v>
      </c>
      <c r="B93" s="35" t="s">
        <v>9</v>
      </c>
      <c r="C93" s="33" t="s">
        <v>268</v>
      </c>
      <c r="D93" s="11" t="s">
        <v>269</v>
      </c>
      <c r="E93" s="13">
        <v>100</v>
      </c>
      <c r="F93" s="10" t="s">
        <v>834</v>
      </c>
      <c r="G93" s="10" t="s">
        <v>833</v>
      </c>
      <c r="H93" s="16">
        <f t="shared" si="1"/>
        <v>30000000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9">
        <v>30000000</v>
      </c>
      <c r="W93" s="16"/>
    </row>
    <row r="94" spans="1:23" s="32" customFormat="1" ht="90" x14ac:dyDescent="0.25">
      <c r="A94" s="10" t="s">
        <v>74</v>
      </c>
      <c r="B94" s="35" t="s">
        <v>9</v>
      </c>
      <c r="C94" s="33" t="s">
        <v>270</v>
      </c>
      <c r="D94" s="11" t="s">
        <v>271</v>
      </c>
      <c r="E94" s="13">
        <v>101</v>
      </c>
      <c r="F94" s="10" t="s">
        <v>834</v>
      </c>
      <c r="G94" s="10" t="s">
        <v>833</v>
      </c>
      <c r="H94" s="16">
        <f t="shared" si="1"/>
        <v>5000000</v>
      </c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9">
        <v>5000000</v>
      </c>
      <c r="W94" s="16"/>
    </row>
    <row r="95" spans="1:23" s="32" customFormat="1" ht="90" x14ac:dyDescent="0.25">
      <c r="A95" s="10" t="s">
        <v>74</v>
      </c>
      <c r="B95" s="35" t="s">
        <v>9</v>
      </c>
      <c r="C95" s="33" t="s">
        <v>272</v>
      </c>
      <c r="D95" s="11" t="s">
        <v>273</v>
      </c>
      <c r="E95" s="13">
        <v>7.1</v>
      </c>
      <c r="F95" s="10" t="s">
        <v>834</v>
      </c>
      <c r="G95" s="10" t="s">
        <v>833</v>
      </c>
      <c r="H95" s="16">
        <f t="shared" si="1"/>
        <v>5000000</v>
      </c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9">
        <v>5000000</v>
      </c>
      <c r="W95" s="16"/>
    </row>
    <row r="96" spans="1:23" s="32" customFormat="1" ht="90" x14ac:dyDescent="0.25">
      <c r="A96" s="10" t="s">
        <v>74</v>
      </c>
      <c r="B96" s="35" t="s">
        <v>9</v>
      </c>
      <c r="C96" s="33" t="s">
        <v>274</v>
      </c>
      <c r="D96" s="11" t="s">
        <v>275</v>
      </c>
      <c r="E96" s="13">
        <v>1</v>
      </c>
      <c r="F96" s="10" t="s">
        <v>834</v>
      </c>
      <c r="G96" s="10" t="s">
        <v>833</v>
      </c>
      <c r="H96" s="16">
        <f t="shared" si="1"/>
        <v>5000000</v>
      </c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9">
        <v>5000000</v>
      </c>
      <c r="W96" s="16"/>
    </row>
    <row r="97" spans="1:23" s="32" customFormat="1" ht="90" x14ac:dyDescent="0.25">
      <c r="A97" s="10" t="s">
        <v>74</v>
      </c>
      <c r="B97" s="35" t="s">
        <v>9</v>
      </c>
      <c r="C97" s="33" t="s">
        <v>276</v>
      </c>
      <c r="D97" s="11" t="s">
        <v>277</v>
      </c>
      <c r="E97" s="13">
        <v>90</v>
      </c>
      <c r="F97" s="10" t="s">
        <v>834</v>
      </c>
      <c r="G97" s="10" t="s">
        <v>833</v>
      </c>
      <c r="H97" s="16">
        <f t="shared" si="1"/>
        <v>3000000</v>
      </c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9">
        <v>3000000</v>
      </c>
      <c r="W97" s="16"/>
    </row>
    <row r="98" spans="1:23" s="32" customFormat="1" ht="105" x14ac:dyDescent="0.25">
      <c r="A98" s="10" t="s">
        <v>74</v>
      </c>
      <c r="B98" s="35" t="s">
        <v>10</v>
      </c>
      <c r="C98" s="33" t="s">
        <v>278</v>
      </c>
      <c r="D98" s="11" t="s">
        <v>279</v>
      </c>
      <c r="E98" s="13">
        <v>1</v>
      </c>
      <c r="F98" s="10" t="s">
        <v>834</v>
      </c>
      <c r="G98" s="10" t="s">
        <v>833</v>
      </c>
      <c r="H98" s="16">
        <f t="shared" si="1"/>
        <v>50000000</v>
      </c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9">
        <v>50000000</v>
      </c>
      <c r="W98" s="16"/>
    </row>
    <row r="99" spans="1:23" s="32" customFormat="1" ht="75" x14ac:dyDescent="0.25">
      <c r="A99" s="10" t="s">
        <v>74</v>
      </c>
      <c r="B99" s="35" t="s">
        <v>10</v>
      </c>
      <c r="C99" s="33" t="s">
        <v>280</v>
      </c>
      <c r="D99" s="11" t="s">
        <v>281</v>
      </c>
      <c r="E99" s="13">
        <v>23</v>
      </c>
      <c r="F99" s="10" t="s">
        <v>834</v>
      </c>
      <c r="G99" s="10" t="s">
        <v>833</v>
      </c>
      <c r="H99" s="16">
        <f t="shared" si="1"/>
        <v>20000000</v>
      </c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9">
        <v>20000000</v>
      </c>
      <c r="W99" s="16"/>
    </row>
    <row r="100" spans="1:23" s="32" customFormat="1" ht="105" x14ac:dyDescent="0.25">
      <c r="A100" s="10" t="s">
        <v>74</v>
      </c>
      <c r="B100" s="35" t="s">
        <v>11</v>
      </c>
      <c r="C100" s="33" t="s">
        <v>282</v>
      </c>
      <c r="D100" s="11" t="s">
        <v>283</v>
      </c>
      <c r="E100" s="13">
        <v>3</v>
      </c>
      <c r="F100" s="10" t="s">
        <v>834</v>
      </c>
      <c r="G100" s="10" t="s">
        <v>833</v>
      </c>
      <c r="H100" s="16">
        <f t="shared" si="1"/>
        <v>30000000</v>
      </c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9">
        <v>30000000</v>
      </c>
      <c r="W100" s="16"/>
    </row>
    <row r="101" spans="1:23" s="32" customFormat="1" ht="75" x14ac:dyDescent="0.25">
      <c r="A101" s="10" t="s">
        <v>74</v>
      </c>
      <c r="B101" s="35" t="s">
        <v>11</v>
      </c>
      <c r="C101" s="33" t="s">
        <v>284</v>
      </c>
      <c r="D101" s="11" t="s">
        <v>285</v>
      </c>
      <c r="E101" s="13">
        <v>8</v>
      </c>
      <c r="F101" s="10" t="s">
        <v>834</v>
      </c>
      <c r="G101" s="10" t="s">
        <v>833</v>
      </c>
      <c r="H101" s="16">
        <f t="shared" si="1"/>
        <v>20000000</v>
      </c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9">
        <v>20000000</v>
      </c>
      <c r="W101" s="16"/>
    </row>
    <row r="102" spans="1:23" s="32" customFormat="1" ht="75" x14ac:dyDescent="0.25">
      <c r="A102" s="10" t="s">
        <v>74</v>
      </c>
      <c r="B102" s="35" t="s">
        <v>12</v>
      </c>
      <c r="C102" s="33" t="s">
        <v>286</v>
      </c>
      <c r="D102" s="11" t="s">
        <v>287</v>
      </c>
      <c r="E102" s="13">
        <v>10.1</v>
      </c>
      <c r="F102" s="10" t="s">
        <v>834</v>
      </c>
      <c r="G102" s="10" t="s">
        <v>833</v>
      </c>
      <c r="H102" s="16">
        <f t="shared" si="1"/>
        <v>10000000</v>
      </c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9">
        <v>10000000</v>
      </c>
      <c r="W102" s="16"/>
    </row>
    <row r="103" spans="1:23" s="32" customFormat="1" ht="75" x14ac:dyDescent="0.25">
      <c r="A103" s="10" t="s">
        <v>74</v>
      </c>
      <c r="B103" s="35" t="s">
        <v>12</v>
      </c>
      <c r="C103" s="33" t="s">
        <v>288</v>
      </c>
      <c r="D103" s="11" t="s">
        <v>289</v>
      </c>
      <c r="E103" s="13">
        <v>100.3</v>
      </c>
      <c r="F103" s="10" t="s">
        <v>834</v>
      </c>
      <c r="G103" s="10" t="s">
        <v>833</v>
      </c>
      <c r="H103" s="16">
        <f t="shared" si="1"/>
        <v>10000000</v>
      </c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9">
        <v>10000000</v>
      </c>
      <c r="W103" s="16"/>
    </row>
    <row r="104" spans="1:23" s="32" customFormat="1" ht="75" x14ac:dyDescent="0.25">
      <c r="A104" s="10" t="s">
        <v>74</v>
      </c>
      <c r="B104" s="35" t="s">
        <v>12</v>
      </c>
      <c r="C104" s="33" t="s">
        <v>290</v>
      </c>
      <c r="D104" s="11" t="s">
        <v>291</v>
      </c>
      <c r="E104" s="13">
        <v>357.4</v>
      </c>
      <c r="F104" s="10" t="s">
        <v>834</v>
      </c>
      <c r="G104" s="10" t="s">
        <v>833</v>
      </c>
      <c r="H104" s="16">
        <f t="shared" si="1"/>
        <v>20000000</v>
      </c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9">
        <v>20000000</v>
      </c>
      <c r="W104" s="16"/>
    </row>
    <row r="105" spans="1:23" s="32" customFormat="1" ht="75" x14ac:dyDescent="0.25">
      <c r="A105" s="10" t="s">
        <v>74</v>
      </c>
      <c r="B105" s="35" t="s">
        <v>12</v>
      </c>
      <c r="C105" s="33" t="s">
        <v>292</v>
      </c>
      <c r="D105" s="11" t="s">
        <v>293</v>
      </c>
      <c r="E105" s="13">
        <v>100</v>
      </c>
      <c r="F105" s="10" t="s">
        <v>834</v>
      </c>
      <c r="G105" s="10" t="s">
        <v>833</v>
      </c>
      <c r="H105" s="16">
        <f t="shared" si="1"/>
        <v>30000000</v>
      </c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9">
        <v>30000000</v>
      </c>
      <c r="W105" s="16"/>
    </row>
    <row r="106" spans="1:23" s="32" customFormat="1" ht="75" x14ac:dyDescent="0.25">
      <c r="A106" s="10" t="s">
        <v>74</v>
      </c>
      <c r="B106" s="35" t="s">
        <v>12</v>
      </c>
      <c r="C106" s="33" t="s">
        <v>294</v>
      </c>
      <c r="D106" s="11" t="s">
        <v>295</v>
      </c>
      <c r="E106" s="13">
        <v>1</v>
      </c>
      <c r="F106" s="10" t="s">
        <v>836</v>
      </c>
      <c r="G106" s="10" t="s">
        <v>833</v>
      </c>
      <c r="H106" s="16">
        <f t="shared" si="1"/>
        <v>18174211</v>
      </c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9">
        <v>18174211</v>
      </c>
      <c r="W106" s="16"/>
    </row>
    <row r="107" spans="1:23" s="32" customFormat="1" ht="75" x14ac:dyDescent="0.25">
      <c r="A107" s="10" t="s">
        <v>74</v>
      </c>
      <c r="B107" s="35" t="s">
        <v>12</v>
      </c>
      <c r="C107" s="33" t="s">
        <v>296</v>
      </c>
      <c r="D107" s="11" t="s">
        <v>297</v>
      </c>
      <c r="E107" s="13">
        <v>1</v>
      </c>
      <c r="F107" s="10" t="s">
        <v>836</v>
      </c>
      <c r="G107" s="10" t="s">
        <v>833</v>
      </c>
      <c r="H107" s="16">
        <f t="shared" si="1"/>
        <v>20000000</v>
      </c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9">
        <v>20000000</v>
      </c>
      <c r="W107" s="16"/>
    </row>
    <row r="108" spans="1:23" s="32" customFormat="1" ht="75" x14ac:dyDescent="0.25">
      <c r="A108" s="10" t="s">
        <v>74</v>
      </c>
      <c r="B108" s="35" t="s">
        <v>12</v>
      </c>
      <c r="C108" s="33" t="s">
        <v>298</v>
      </c>
      <c r="D108" s="11" t="s">
        <v>299</v>
      </c>
      <c r="E108" s="13">
        <v>1</v>
      </c>
      <c r="F108" s="10" t="s">
        <v>836</v>
      </c>
      <c r="G108" s="10" t="s">
        <v>833</v>
      </c>
      <c r="H108" s="16">
        <f t="shared" si="1"/>
        <v>20000000</v>
      </c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9">
        <v>20000000</v>
      </c>
      <c r="W108" s="16"/>
    </row>
    <row r="109" spans="1:23" s="32" customFormat="1" ht="75" x14ac:dyDescent="0.25">
      <c r="A109" s="10" t="s">
        <v>74</v>
      </c>
      <c r="B109" s="35" t="s">
        <v>12</v>
      </c>
      <c r="C109" s="33" t="s">
        <v>300</v>
      </c>
      <c r="D109" s="11" t="s">
        <v>301</v>
      </c>
      <c r="E109" s="13">
        <v>25</v>
      </c>
      <c r="F109" s="10" t="s">
        <v>834</v>
      </c>
      <c r="G109" s="10" t="s">
        <v>833</v>
      </c>
      <c r="H109" s="16">
        <f t="shared" si="1"/>
        <v>10000000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9">
        <v>10000000</v>
      </c>
      <c r="W109" s="16"/>
    </row>
    <row r="110" spans="1:23" s="32" customFormat="1" ht="90" x14ac:dyDescent="0.25">
      <c r="A110" s="10" t="s">
        <v>74</v>
      </c>
      <c r="B110" s="35" t="s">
        <v>12</v>
      </c>
      <c r="C110" s="33" t="s">
        <v>302</v>
      </c>
      <c r="D110" s="11" t="s">
        <v>303</v>
      </c>
      <c r="E110" s="13">
        <v>25</v>
      </c>
      <c r="F110" s="10" t="s">
        <v>834</v>
      </c>
      <c r="G110" s="10" t="s">
        <v>833</v>
      </c>
      <c r="H110" s="16">
        <f t="shared" si="1"/>
        <v>10000000</v>
      </c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9">
        <v>10000000</v>
      </c>
      <c r="W110" s="16"/>
    </row>
    <row r="111" spans="1:23" s="32" customFormat="1" ht="75" x14ac:dyDescent="0.25">
      <c r="A111" s="10" t="s">
        <v>74</v>
      </c>
      <c r="B111" s="35" t="s">
        <v>12</v>
      </c>
      <c r="C111" s="33" t="s">
        <v>304</v>
      </c>
      <c r="D111" s="11" t="s">
        <v>305</v>
      </c>
      <c r="E111" s="13">
        <v>100</v>
      </c>
      <c r="F111" s="10" t="s">
        <v>834</v>
      </c>
      <c r="G111" s="10" t="s">
        <v>833</v>
      </c>
      <c r="H111" s="16">
        <f t="shared" si="1"/>
        <v>20000000</v>
      </c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9">
        <v>20000000</v>
      </c>
      <c r="W111" s="16"/>
    </row>
    <row r="112" spans="1:23" s="32" customFormat="1" ht="75" x14ac:dyDescent="0.25">
      <c r="A112" s="10" t="s">
        <v>74</v>
      </c>
      <c r="B112" s="35" t="s">
        <v>12</v>
      </c>
      <c r="C112" s="33" t="s">
        <v>306</v>
      </c>
      <c r="D112" s="11" t="s">
        <v>307</v>
      </c>
      <c r="E112" s="13">
        <v>100</v>
      </c>
      <c r="F112" s="10" t="s">
        <v>834</v>
      </c>
      <c r="G112" s="10" t="s">
        <v>833</v>
      </c>
      <c r="H112" s="16">
        <f t="shared" si="1"/>
        <v>20000000</v>
      </c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9">
        <v>20000000</v>
      </c>
      <c r="W112" s="16"/>
    </row>
    <row r="113" spans="1:23" s="32" customFormat="1" ht="75" x14ac:dyDescent="0.25">
      <c r="A113" s="10" t="s">
        <v>74</v>
      </c>
      <c r="B113" s="35" t="s">
        <v>13</v>
      </c>
      <c r="C113" s="33" t="s">
        <v>308</v>
      </c>
      <c r="D113" s="11" t="s">
        <v>309</v>
      </c>
      <c r="E113" s="13">
        <v>100</v>
      </c>
      <c r="F113" s="10" t="s">
        <v>834</v>
      </c>
      <c r="G113" s="10" t="s">
        <v>833</v>
      </c>
      <c r="H113" s="16">
        <f t="shared" si="1"/>
        <v>2000000</v>
      </c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9">
        <v>2000000</v>
      </c>
      <c r="W113" s="16"/>
    </row>
    <row r="114" spans="1:23" s="32" customFormat="1" ht="75" x14ac:dyDescent="0.25">
      <c r="A114" s="10" t="s">
        <v>74</v>
      </c>
      <c r="B114" s="35" t="s">
        <v>13</v>
      </c>
      <c r="C114" s="33" t="s">
        <v>310</v>
      </c>
      <c r="D114" s="11" t="s">
        <v>311</v>
      </c>
      <c r="E114" s="13">
        <v>100</v>
      </c>
      <c r="F114" s="10" t="s">
        <v>834</v>
      </c>
      <c r="G114" s="10" t="s">
        <v>833</v>
      </c>
      <c r="H114" s="16">
        <f t="shared" si="1"/>
        <v>63000000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9">
        <v>63000000</v>
      </c>
      <c r="W114" s="16"/>
    </row>
    <row r="115" spans="1:23" s="32" customFormat="1" ht="75" x14ac:dyDescent="0.25">
      <c r="A115" s="10" t="s">
        <v>74</v>
      </c>
      <c r="B115" s="35" t="s">
        <v>13</v>
      </c>
      <c r="C115" s="33" t="s">
        <v>312</v>
      </c>
      <c r="D115" s="11" t="s">
        <v>313</v>
      </c>
      <c r="E115" s="13">
        <v>1</v>
      </c>
      <c r="F115" s="10" t="s">
        <v>834</v>
      </c>
      <c r="G115" s="10" t="s">
        <v>833</v>
      </c>
      <c r="H115" s="16">
        <f t="shared" si="1"/>
        <v>2000000</v>
      </c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9">
        <v>2000000</v>
      </c>
      <c r="W115" s="16"/>
    </row>
    <row r="116" spans="1:23" s="32" customFormat="1" ht="75" x14ac:dyDescent="0.25">
      <c r="A116" s="10" t="s">
        <v>74</v>
      </c>
      <c r="B116" s="35" t="s">
        <v>13</v>
      </c>
      <c r="C116" s="33" t="s">
        <v>314</v>
      </c>
      <c r="D116" s="11" t="s">
        <v>315</v>
      </c>
      <c r="E116" s="13">
        <v>1</v>
      </c>
      <c r="F116" s="10" t="s">
        <v>834</v>
      </c>
      <c r="G116" s="10" t="s">
        <v>833</v>
      </c>
      <c r="H116" s="16">
        <f t="shared" ref="H116:H135" si="2">SUM(I116:W116)</f>
        <v>2000000</v>
      </c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9">
        <v>2000000</v>
      </c>
      <c r="W116" s="16"/>
    </row>
    <row r="117" spans="1:23" s="32" customFormat="1" ht="60" x14ac:dyDescent="0.25">
      <c r="A117" s="10" t="s">
        <v>74</v>
      </c>
      <c r="B117" s="35" t="s">
        <v>13</v>
      </c>
      <c r="C117" s="33" t="s">
        <v>316</v>
      </c>
      <c r="D117" s="11" t="s">
        <v>317</v>
      </c>
      <c r="E117" s="13">
        <v>1</v>
      </c>
      <c r="F117" s="10" t="s">
        <v>834</v>
      </c>
      <c r="G117" s="10" t="s">
        <v>833</v>
      </c>
      <c r="H117" s="16">
        <f t="shared" si="2"/>
        <v>10000000</v>
      </c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9">
        <v>10000000</v>
      </c>
      <c r="W117" s="16"/>
    </row>
    <row r="118" spans="1:23" s="32" customFormat="1" ht="75" x14ac:dyDescent="0.25">
      <c r="A118" s="10" t="s">
        <v>74</v>
      </c>
      <c r="B118" s="35" t="s">
        <v>13</v>
      </c>
      <c r="C118" s="33" t="s">
        <v>318</v>
      </c>
      <c r="D118" s="11" t="s">
        <v>319</v>
      </c>
      <c r="E118" s="13">
        <v>1</v>
      </c>
      <c r="F118" s="10" t="s">
        <v>834</v>
      </c>
      <c r="G118" s="10" t="s">
        <v>833</v>
      </c>
      <c r="H118" s="16">
        <f t="shared" si="2"/>
        <v>200000000</v>
      </c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9">
        <v>200000000</v>
      </c>
      <c r="W118" s="16"/>
    </row>
    <row r="119" spans="1:23" s="32" customFormat="1" ht="60" x14ac:dyDescent="0.25">
      <c r="A119" s="10" t="s">
        <v>74</v>
      </c>
      <c r="B119" s="35" t="s">
        <v>13</v>
      </c>
      <c r="C119" s="33" t="s">
        <v>320</v>
      </c>
      <c r="D119" s="11" t="s">
        <v>321</v>
      </c>
      <c r="E119" s="13">
        <v>100</v>
      </c>
      <c r="F119" s="10" t="s">
        <v>834</v>
      </c>
      <c r="G119" s="10" t="s">
        <v>833</v>
      </c>
      <c r="H119" s="16">
        <f t="shared" si="2"/>
        <v>829024488</v>
      </c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9">
        <v>829024488</v>
      </c>
      <c r="W119" s="16"/>
    </row>
    <row r="120" spans="1:23" s="32" customFormat="1" ht="60" x14ac:dyDescent="0.25">
      <c r="A120" s="10" t="s">
        <v>74</v>
      </c>
      <c r="B120" s="35" t="s">
        <v>13</v>
      </c>
      <c r="C120" s="33" t="s">
        <v>322</v>
      </c>
      <c r="D120" s="11" t="s">
        <v>323</v>
      </c>
      <c r="E120" s="13">
        <v>8</v>
      </c>
      <c r="F120" s="10" t="s">
        <v>834</v>
      </c>
      <c r="G120" s="10" t="s">
        <v>833</v>
      </c>
      <c r="H120" s="16">
        <f t="shared" si="2"/>
        <v>293574646</v>
      </c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9">
        <v>293574646</v>
      </c>
      <c r="W120" s="16"/>
    </row>
    <row r="121" spans="1:23" s="32" customFormat="1" ht="75" x14ac:dyDescent="0.25">
      <c r="A121" s="10" t="s">
        <v>74</v>
      </c>
      <c r="B121" s="35" t="s">
        <v>13</v>
      </c>
      <c r="C121" s="33" t="s">
        <v>324</v>
      </c>
      <c r="D121" s="11" t="s">
        <v>325</v>
      </c>
      <c r="E121" s="13">
        <v>100</v>
      </c>
      <c r="F121" s="10" t="s">
        <v>834</v>
      </c>
      <c r="G121" s="10" t="s">
        <v>833</v>
      </c>
      <c r="H121" s="16">
        <f t="shared" si="2"/>
        <v>20000000</v>
      </c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9">
        <v>20000000</v>
      </c>
      <c r="W121" s="16"/>
    </row>
    <row r="122" spans="1:23" s="32" customFormat="1" ht="60" x14ac:dyDescent="0.25">
      <c r="A122" s="10" t="s">
        <v>74</v>
      </c>
      <c r="B122" s="35" t="s">
        <v>13</v>
      </c>
      <c r="C122" s="33" t="s">
        <v>326</v>
      </c>
      <c r="D122" s="11" t="s">
        <v>327</v>
      </c>
      <c r="E122" s="13">
        <v>1</v>
      </c>
      <c r="F122" s="10" t="s">
        <v>834</v>
      </c>
      <c r="G122" s="10" t="s">
        <v>833</v>
      </c>
      <c r="H122" s="16">
        <f t="shared" si="2"/>
        <v>72205343579.339996</v>
      </c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9">
        <v>72205343579.339996</v>
      </c>
      <c r="W122" s="16"/>
    </row>
    <row r="123" spans="1:23" s="32" customFormat="1" ht="90" x14ac:dyDescent="0.25">
      <c r="A123" s="10" t="s">
        <v>74</v>
      </c>
      <c r="B123" s="35" t="s">
        <v>13</v>
      </c>
      <c r="C123" s="33" t="s">
        <v>328</v>
      </c>
      <c r="D123" s="11" t="s">
        <v>329</v>
      </c>
      <c r="E123" s="13">
        <v>20</v>
      </c>
      <c r="F123" s="10" t="s">
        <v>834</v>
      </c>
      <c r="G123" s="10" t="s">
        <v>833</v>
      </c>
      <c r="H123" s="16">
        <f t="shared" si="2"/>
        <v>9989000</v>
      </c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9">
        <v>9989000</v>
      </c>
      <c r="W123" s="16"/>
    </row>
    <row r="124" spans="1:23" s="32" customFormat="1" ht="90" x14ac:dyDescent="0.25">
      <c r="A124" s="10" t="s">
        <v>74</v>
      </c>
      <c r="B124" s="35" t="s">
        <v>13</v>
      </c>
      <c r="C124" s="33" t="s">
        <v>330</v>
      </c>
      <c r="D124" s="11" t="s">
        <v>331</v>
      </c>
      <c r="E124" s="13">
        <v>15</v>
      </c>
      <c r="F124" s="10" t="s">
        <v>834</v>
      </c>
      <c r="G124" s="10" t="s">
        <v>833</v>
      </c>
      <c r="H124" s="59">
        <f t="shared" si="2"/>
        <v>1000</v>
      </c>
      <c r="I124" s="16"/>
      <c r="J124" s="16"/>
      <c r="K124" s="16"/>
      <c r="L124" s="16"/>
      <c r="M124" s="16">
        <v>1000</v>
      </c>
      <c r="N124" s="16"/>
      <c r="O124" s="16"/>
      <c r="P124" s="16"/>
      <c r="Q124" s="16"/>
      <c r="R124" s="16"/>
      <c r="S124" s="16"/>
      <c r="T124" s="16"/>
      <c r="U124" s="16"/>
      <c r="V124" s="19"/>
      <c r="W124" s="16"/>
    </row>
    <row r="125" spans="1:23" s="32" customFormat="1" ht="75" x14ac:dyDescent="0.25">
      <c r="A125" s="10" t="s">
        <v>74</v>
      </c>
      <c r="B125" s="35" t="s">
        <v>13</v>
      </c>
      <c r="C125" s="33" t="s">
        <v>332</v>
      </c>
      <c r="D125" s="11" t="s">
        <v>333</v>
      </c>
      <c r="E125" s="13">
        <v>1</v>
      </c>
      <c r="F125" s="10" t="s">
        <v>834</v>
      </c>
      <c r="G125" s="10" t="s">
        <v>833</v>
      </c>
      <c r="H125" s="59">
        <f t="shared" si="2"/>
        <v>1000</v>
      </c>
      <c r="I125" s="16"/>
      <c r="J125" s="16"/>
      <c r="K125" s="16"/>
      <c r="L125" s="16"/>
      <c r="M125" s="16">
        <v>1000</v>
      </c>
      <c r="N125" s="16"/>
      <c r="O125" s="16"/>
      <c r="P125" s="16"/>
      <c r="Q125" s="16"/>
      <c r="R125" s="16"/>
      <c r="S125" s="16"/>
      <c r="T125" s="16"/>
      <c r="U125" s="16"/>
      <c r="V125" s="19"/>
      <c r="W125" s="16"/>
    </row>
    <row r="126" spans="1:23" s="32" customFormat="1" ht="60" x14ac:dyDescent="0.25">
      <c r="A126" s="10" t="s">
        <v>74</v>
      </c>
      <c r="B126" s="35" t="s">
        <v>13</v>
      </c>
      <c r="C126" s="33" t="s">
        <v>334</v>
      </c>
      <c r="D126" s="11" t="s">
        <v>335</v>
      </c>
      <c r="E126" s="13">
        <v>1</v>
      </c>
      <c r="F126" s="10" t="s">
        <v>834</v>
      </c>
      <c r="G126" s="10" t="s">
        <v>833</v>
      </c>
      <c r="H126" s="59">
        <f t="shared" si="2"/>
        <v>1000</v>
      </c>
      <c r="I126" s="16"/>
      <c r="J126" s="16"/>
      <c r="K126" s="16"/>
      <c r="L126" s="16"/>
      <c r="M126" s="16">
        <v>1000</v>
      </c>
      <c r="N126" s="16"/>
      <c r="O126" s="16"/>
      <c r="P126" s="16"/>
      <c r="Q126" s="16"/>
      <c r="R126" s="16"/>
      <c r="S126" s="16"/>
      <c r="T126" s="16"/>
      <c r="U126" s="16"/>
      <c r="V126" s="19"/>
      <c r="W126" s="16"/>
    </row>
    <row r="127" spans="1:23" s="32" customFormat="1" ht="60" x14ac:dyDescent="0.25">
      <c r="A127" s="10" t="s">
        <v>74</v>
      </c>
      <c r="B127" s="35" t="s">
        <v>13</v>
      </c>
      <c r="C127" s="33" t="s">
        <v>336</v>
      </c>
      <c r="D127" s="33" t="s">
        <v>862</v>
      </c>
      <c r="E127" s="13">
        <v>1</v>
      </c>
      <c r="F127" s="10" t="s">
        <v>834</v>
      </c>
      <c r="G127" s="10" t="s">
        <v>833</v>
      </c>
      <c r="H127" s="59">
        <f t="shared" si="2"/>
        <v>1000</v>
      </c>
      <c r="I127" s="16"/>
      <c r="J127" s="16"/>
      <c r="K127" s="16"/>
      <c r="L127" s="16"/>
      <c r="M127" s="16">
        <v>1000</v>
      </c>
      <c r="N127" s="16"/>
      <c r="O127" s="16"/>
      <c r="P127" s="16"/>
      <c r="Q127" s="16"/>
      <c r="R127" s="16"/>
      <c r="S127" s="16"/>
      <c r="T127" s="16"/>
      <c r="U127" s="16"/>
      <c r="V127" s="19"/>
      <c r="W127" s="16"/>
    </row>
    <row r="128" spans="1:23" s="32" customFormat="1" ht="60" x14ac:dyDescent="0.25">
      <c r="A128" s="10" t="s">
        <v>74</v>
      </c>
      <c r="B128" s="35" t="s">
        <v>13</v>
      </c>
      <c r="C128" s="33" t="s">
        <v>337</v>
      </c>
      <c r="D128" s="33" t="s">
        <v>863</v>
      </c>
      <c r="E128" s="13">
        <v>1</v>
      </c>
      <c r="F128" s="10" t="s">
        <v>834</v>
      </c>
      <c r="G128" s="10" t="s">
        <v>833</v>
      </c>
      <c r="H128" s="59">
        <f t="shared" si="2"/>
        <v>1000</v>
      </c>
      <c r="I128" s="16"/>
      <c r="J128" s="16"/>
      <c r="K128" s="16"/>
      <c r="L128" s="16"/>
      <c r="M128" s="16">
        <v>1000</v>
      </c>
      <c r="N128" s="16"/>
      <c r="O128" s="16"/>
      <c r="P128" s="16"/>
      <c r="Q128" s="16"/>
      <c r="R128" s="16"/>
      <c r="S128" s="16"/>
      <c r="T128" s="16"/>
      <c r="U128" s="16"/>
      <c r="V128" s="19"/>
      <c r="W128" s="16"/>
    </row>
    <row r="129" spans="1:23" s="32" customFormat="1" ht="60" x14ac:dyDescent="0.25">
      <c r="A129" s="10" t="s">
        <v>74</v>
      </c>
      <c r="B129" s="35" t="s">
        <v>13</v>
      </c>
      <c r="C129" s="33" t="s">
        <v>338</v>
      </c>
      <c r="D129" s="33" t="s">
        <v>864</v>
      </c>
      <c r="E129" s="13">
        <v>1</v>
      </c>
      <c r="F129" s="10" t="s">
        <v>834</v>
      </c>
      <c r="G129" s="10" t="s">
        <v>833</v>
      </c>
      <c r="H129" s="59">
        <f t="shared" si="2"/>
        <v>1000</v>
      </c>
      <c r="I129" s="16"/>
      <c r="J129" s="16"/>
      <c r="K129" s="16"/>
      <c r="L129" s="16"/>
      <c r="M129" s="16">
        <v>1000</v>
      </c>
      <c r="N129" s="16"/>
      <c r="O129" s="16"/>
      <c r="P129" s="16"/>
      <c r="Q129" s="16"/>
      <c r="R129" s="16"/>
      <c r="S129" s="16"/>
      <c r="T129" s="16"/>
      <c r="U129" s="16"/>
      <c r="V129" s="19"/>
      <c r="W129" s="16"/>
    </row>
    <row r="130" spans="1:23" s="32" customFormat="1" ht="90" x14ac:dyDescent="0.25">
      <c r="A130" s="10" t="s">
        <v>74</v>
      </c>
      <c r="B130" s="35" t="s">
        <v>13</v>
      </c>
      <c r="C130" s="33" t="s">
        <v>339</v>
      </c>
      <c r="D130" s="33" t="s">
        <v>865</v>
      </c>
      <c r="E130" s="13">
        <v>1</v>
      </c>
      <c r="F130" s="10" t="s">
        <v>834</v>
      </c>
      <c r="G130" s="10" t="s">
        <v>833</v>
      </c>
      <c r="H130" s="59">
        <f t="shared" si="2"/>
        <v>1000</v>
      </c>
      <c r="I130" s="16"/>
      <c r="J130" s="16"/>
      <c r="K130" s="16"/>
      <c r="L130" s="16"/>
      <c r="M130" s="16">
        <v>1000</v>
      </c>
      <c r="N130" s="16"/>
      <c r="O130" s="16"/>
      <c r="P130" s="16"/>
      <c r="Q130" s="16"/>
      <c r="R130" s="16"/>
      <c r="S130" s="16"/>
      <c r="T130" s="16"/>
      <c r="U130" s="16"/>
      <c r="V130" s="19"/>
      <c r="W130" s="16"/>
    </row>
    <row r="131" spans="1:23" s="32" customFormat="1" ht="90" x14ac:dyDescent="0.25">
      <c r="A131" s="10" t="s">
        <v>74</v>
      </c>
      <c r="B131" s="35" t="s">
        <v>13</v>
      </c>
      <c r="C131" s="33" t="s">
        <v>340</v>
      </c>
      <c r="D131" s="33" t="s">
        <v>866</v>
      </c>
      <c r="E131" s="13">
        <v>1</v>
      </c>
      <c r="F131" s="10" t="s">
        <v>834</v>
      </c>
      <c r="G131" s="10" t="s">
        <v>833</v>
      </c>
      <c r="H131" s="59">
        <f t="shared" si="2"/>
        <v>1000</v>
      </c>
      <c r="I131" s="16"/>
      <c r="J131" s="16"/>
      <c r="K131" s="16"/>
      <c r="L131" s="16"/>
      <c r="M131" s="16">
        <v>1000</v>
      </c>
      <c r="N131" s="16"/>
      <c r="O131" s="16"/>
      <c r="P131" s="16"/>
      <c r="Q131" s="16"/>
      <c r="R131" s="16"/>
      <c r="S131" s="16"/>
      <c r="T131" s="16"/>
      <c r="U131" s="16"/>
      <c r="V131" s="19"/>
      <c r="W131" s="16"/>
    </row>
    <row r="132" spans="1:23" s="32" customFormat="1" ht="60" x14ac:dyDescent="0.25">
      <c r="A132" s="10" t="s">
        <v>74</v>
      </c>
      <c r="B132" s="35" t="s">
        <v>13</v>
      </c>
      <c r="C132" s="33" t="s">
        <v>341</v>
      </c>
      <c r="D132" s="33" t="s">
        <v>867</v>
      </c>
      <c r="E132" s="13">
        <v>1</v>
      </c>
      <c r="F132" s="10" t="s">
        <v>834</v>
      </c>
      <c r="G132" s="10" t="s">
        <v>833</v>
      </c>
      <c r="H132" s="59">
        <f t="shared" si="2"/>
        <v>1000</v>
      </c>
      <c r="I132" s="16"/>
      <c r="J132" s="16"/>
      <c r="K132" s="16"/>
      <c r="L132" s="16"/>
      <c r="M132" s="16">
        <v>1000</v>
      </c>
      <c r="N132" s="16"/>
      <c r="O132" s="16"/>
      <c r="P132" s="16"/>
      <c r="Q132" s="16"/>
      <c r="R132" s="16"/>
      <c r="S132" s="16"/>
      <c r="T132" s="16"/>
      <c r="U132" s="16"/>
      <c r="V132" s="19"/>
      <c r="W132" s="16"/>
    </row>
    <row r="133" spans="1:23" s="32" customFormat="1" ht="105" x14ac:dyDescent="0.25">
      <c r="A133" s="10" t="s">
        <v>74</v>
      </c>
      <c r="B133" s="35" t="s">
        <v>13</v>
      </c>
      <c r="C133" s="33" t="s">
        <v>342</v>
      </c>
      <c r="D133" s="33" t="s">
        <v>868</v>
      </c>
      <c r="E133" s="13">
        <v>1</v>
      </c>
      <c r="F133" s="10" t="s">
        <v>834</v>
      </c>
      <c r="G133" s="10" t="s">
        <v>833</v>
      </c>
      <c r="H133" s="59">
        <f t="shared" si="2"/>
        <v>1000</v>
      </c>
      <c r="I133" s="16"/>
      <c r="J133" s="16"/>
      <c r="K133" s="16"/>
      <c r="L133" s="16"/>
      <c r="M133" s="16">
        <v>1000</v>
      </c>
      <c r="N133" s="16"/>
      <c r="O133" s="16"/>
      <c r="P133" s="16"/>
      <c r="Q133" s="16"/>
      <c r="R133" s="16"/>
      <c r="S133" s="16"/>
      <c r="T133" s="16"/>
      <c r="U133" s="16"/>
      <c r="V133" s="19"/>
      <c r="W133" s="16"/>
    </row>
    <row r="134" spans="1:23" s="32" customFormat="1" ht="75" x14ac:dyDescent="0.25">
      <c r="A134" s="10" t="s">
        <v>74</v>
      </c>
      <c r="B134" s="35" t="s">
        <v>13</v>
      </c>
      <c r="C134" s="33" t="s">
        <v>343</v>
      </c>
      <c r="D134" s="33" t="s">
        <v>869</v>
      </c>
      <c r="E134" s="13">
        <v>1</v>
      </c>
      <c r="F134" s="10" t="s">
        <v>834</v>
      </c>
      <c r="G134" s="10" t="s">
        <v>833</v>
      </c>
      <c r="H134" s="59">
        <f t="shared" si="2"/>
        <v>1000</v>
      </c>
      <c r="I134" s="16"/>
      <c r="J134" s="16"/>
      <c r="K134" s="16"/>
      <c r="L134" s="16"/>
      <c r="M134" s="16">
        <v>1000</v>
      </c>
      <c r="N134" s="16"/>
      <c r="O134" s="16"/>
      <c r="P134" s="16"/>
      <c r="Q134" s="16"/>
      <c r="R134" s="16"/>
      <c r="S134" s="16"/>
      <c r="T134" s="16"/>
      <c r="U134" s="16"/>
      <c r="V134" s="19"/>
      <c r="W134" s="16"/>
    </row>
    <row r="135" spans="1:23" s="32" customFormat="1" ht="90" x14ac:dyDescent="0.25">
      <c r="A135" s="10" t="s">
        <v>74</v>
      </c>
      <c r="B135" s="35" t="s">
        <v>13</v>
      </c>
      <c r="C135" s="33" t="s">
        <v>344</v>
      </c>
      <c r="D135" s="33" t="s">
        <v>870</v>
      </c>
      <c r="E135" s="13">
        <v>1</v>
      </c>
      <c r="F135" s="10" t="s">
        <v>834</v>
      </c>
      <c r="G135" s="10" t="s">
        <v>833</v>
      </c>
      <c r="H135" s="16">
        <f t="shared" si="2"/>
        <v>33000000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9">
        <v>33000000</v>
      </c>
      <c r="W135" s="16"/>
    </row>
    <row r="136" spans="1:23" s="44" customFormat="1" ht="18.75" x14ac:dyDescent="0.25">
      <c r="A136" s="46" t="s">
        <v>852</v>
      </c>
      <c r="B136" s="55"/>
      <c r="C136" s="56"/>
      <c r="D136" s="49"/>
      <c r="E136" s="50"/>
      <c r="F136" s="50"/>
      <c r="G136" s="46"/>
      <c r="H136" s="61">
        <f>SUM(H52:H135)</f>
        <v>74881493622.339996</v>
      </c>
      <c r="I136" s="52"/>
      <c r="J136" s="53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7"/>
      <c r="W136" s="52"/>
    </row>
    <row r="137" spans="1:23" s="32" customFormat="1" ht="30" x14ac:dyDescent="0.25">
      <c r="A137" s="10" t="s">
        <v>75</v>
      </c>
      <c r="B137" s="11" t="s">
        <v>14</v>
      </c>
      <c r="C137" s="12" t="s">
        <v>345</v>
      </c>
      <c r="D137" s="11" t="s">
        <v>346</v>
      </c>
      <c r="E137" s="13">
        <v>3860</v>
      </c>
      <c r="F137" s="10" t="s">
        <v>836</v>
      </c>
      <c r="G137" s="10" t="s">
        <v>835</v>
      </c>
      <c r="H137" s="59">
        <f t="shared" ref="H137:H162" si="3">SUM(I137:W137)</f>
        <v>1000</v>
      </c>
      <c r="I137" s="16"/>
      <c r="J137" s="16"/>
      <c r="K137" s="16"/>
      <c r="L137" s="16"/>
      <c r="M137" s="16">
        <v>1000</v>
      </c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1:23" s="32" customFormat="1" ht="30" x14ac:dyDescent="0.25">
      <c r="A138" s="10" t="s">
        <v>75</v>
      </c>
      <c r="B138" s="11" t="s">
        <v>14</v>
      </c>
      <c r="C138" s="12" t="s">
        <v>857</v>
      </c>
      <c r="D138" s="11" t="s">
        <v>347</v>
      </c>
      <c r="E138" s="13">
        <v>500</v>
      </c>
      <c r="F138" s="10" t="s">
        <v>836</v>
      </c>
      <c r="G138" s="10" t="s">
        <v>835</v>
      </c>
      <c r="H138" s="59">
        <f t="shared" si="3"/>
        <v>1000</v>
      </c>
      <c r="I138" s="16"/>
      <c r="J138" s="16"/>
      <c r="K138" s="16"/>
      <c r="L138" s="16"/>
      <c r="M138" s="16">
        <v>1000</v>
      </c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1:23" s="32" customFormat="1" ht="45" x14ac:dyDescent="0.25">
      <c r="A139" s="10" t="s">
        <v>75</v>
      </c>
      <c r="B139" s="11" t="s">
        <v>14</v>
      </c>
      <c r="C139" s="12" t="s">
        <v>348</v>
      </c>
      <c r="D139" s="11" t="s">
        <v>349</v>
      </c>
      <c r="E139" s="13">
        <v>5</v>
      </c>
      <c r="F139" s="10" t="s">
        <v>836</v>
      </c>
      <c r="G139" s="10" t="s">
        <v>835</v>
      </c>
      <c r="H139" s="59">
        <f t="shared" si="3"/>
        <v>1000</v>
      </c>
      <c r="I139" s="16"/>
      <c r="J139" s="16"/>
      <c r="K139" s="16"/>
      <c r="L139" s="16"/>
      <c r="M139" s="16">
        <v>1000</v>
      </c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1:23" s="32" customFormat="1" ht="30" x14ac:dyDescent="0.25">
      <c r="A140" s="10" t="s">
        <v>75</v>
      </c>
      <c r="B140" s="11" t="s">
        <v>14</v>
      </c>
      <c r="C140" s="12" t="s">
        <v>350</v>
      </c>
      <c r="D140" s="11" t="s">
        <v>351</v>
      </c>
      <c r="E140" s="13">
        <v>1250</v>
      </c>
      <c r="F140" s="10" t="s">
        <v>836</v>
      </c>
      <c r="G140" s="10" t="s">
        <v>835</v>
      </c>
      <c r="H140" s="59">
        <f t="shared" si="3"/>
        <v>1000</v>
      </c>
      <c r="I140" s="16"/>
      <c r="J140" s="16"/>
      <c r="K140" s="16"/>
      <c r="L140" s="16"/>
      <c r="M140" s="16">
        <v>1000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1:23" s="32" customFormat="1" ht="60" x14ac:dyDescent="0.25">
      <c r="A141" s="10" t="s">
        <v>75</v>
      </c>
      <c r="B141" s="11" t="s">
        <v>14</v>
      </c>
      <c r="C141" s="12" t="s">
        <v>352</v>
      </c>
      <c r="D141" s="11" t="s">
        <v>353</v>
      </c>
      <c r="E141" s="13">
        <v>1</v>
      </c>
      <c r="F141" s="10" t="s">
        <v>836</v>
      </c>
      <c r="G141" s="10" t="s">
        <v>835</v>
      </c>
      <c r="H141" s="59">
        <f t="shared" si="3"/>
        <v>1000</v>
      </c>
      <c r="I141" s="16"/>
      <c r="J141" s="16"/>
      <c r="K141" s="16"/>
      <c r="L141" s="16"/>
      <c r="M141" s="16">
        <v>1000</v>
      </c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1:23" s="32" customFormat="1" ht="45" x14ac:dyDescent="0.25">
      <c r="A142" s="10" t="s">
        <v>75</v>
      </c>
      <c r="B142" s="11" t="s">
        <v>14</v>
      </c>
      <c r="C142" s="12" t="s">
        <v>354</v>
      </c>
      <c r="D142" s="11" t="s">
        <v>353</v>
      </c>
      <c r="E142" s="13">
        <v>1</v>
      </c>
      <c r="F142" s="10" t="s">
        <v>834</v>
      </c>
      <c r="G142" s="10" t="s">
        <v>833</v>
      </c>
      <c r="H142" s="16">
        <f t="shared" si="3"/>
        <v>2884672336</v>
      </c>
      <c r="I142" s="16"/>
      <c r="J142" s="16"/>
      <c r="K142" s="16"/>
      <c r="L142" s="16"/>
      <c r="M142" s="16"/>
      <c r="N142" s="16"/>
      <c r="O142" s="16">
        <f>+'[1]Presupuesto Gastos Definitivo'!$D$383+'[1]Presupuesto Gastos Definitivo'!$D$384</f>
        <v>2884672336</v>
      </c>
      <c r="P142" s="16"/>
      <c r="Q142" s="16"/>
      <c r="R142" s="16"/>
      <c r="S142" s="16"/>
      <c r="T142" s="16"/>
      <c r="U142" s="16"/>
      <c r="V142" s="16"/>
      <c r="W142" s="16"/>
    </row>
    <row r="143" spans="1:23" s="32" customFormat="1" ht="45" x14ac:dyDescent="0.25">
      <c r="A143" s="10" t="s">
        <v>75</v>
      </c>
      <c r="B143" s="11" t="s">
        <v>14</v>
      </c>
      <c r="C143" s="12" t="s">
        <v>355</v>
      </c>
      <c r="D143" s="11" t="s">
        <v>356</v>
      </c>
      <c r="E143" s="13">
        <v>125</v>
      </c>
      <c r="F143" s="10" t="s">
        <v>836</v>
      </c>
      <c r="G143" s="10" t="s">
        <v>835</v>
      </c>
      <c r="H143" s="59">
        <f t="shared" si="3"/>
        <v>1000</v>
      </c>
      <c r="I143" s="16"/>
      <c r="J143" s="16"/>
      <c r="K143" s="16"/>
      <c r="L143" s="16"/>
      <c r="M143" s="16">
        <v>1000</v>
      </c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1:23" s="32" customFormat="1" ht="45" x14ac:dyDescent="0.25">
      <c r="A144" s="10" t="s">
        <v>75</v>
      </c>
      <c r="B144" s="11" t="s">
        <v>14</v>
      </c>
      <c r="C144" s="12" t="s">
        <v>357</v>
      </c>
      <c r="D144" s="11" t="s">
        <v>358</v>
      </c>
      <c r="E144" s="13">
        <v>4</v>
      </c>
      <c r="F144" s="10" t="s">
        <v>836</v>
      </c>
      <c r="G144" s="10" t="s">
        <v>833</v>
      </c>
      <c r="H144" s="16">
        <f t="shared" si="3"/>
        <v>5000000</v>
      </c>
      <c r="I144" s="16"/>
      <c r="J144" s="16"/>
      <c r="K144" s="16"/>
      <c r="L144" s="16"/>
      <c r="M144" s="16"/>
      <c r="N144" s="16"/>
      <c r="O144" s="16">
        <v>5000000</v>
      </c>
      <c r="P144" s="16"/>
      <c r="Q144" s="16"/>
      <c r="R144" s="16"/>
      <c r="S144" s="16"/>
      <c r="T144" s="16"/>
      <c r="U144" s="16"/>
      <c r="V144" s="16"/>
      <c r="W144" s="16"/>
    </row>
    <row r="145" spans="1:23" s="32" customFormat="1" ht="45" x14ac:dyDescent="0.25">
      <c r="A145" s="10" t="s">
        <v>75</v>
      </c>
      <c r="B145" s="11" t="s">
        <v>14</v>
      </c>
      <c r="C145" s="12" t="s">
        <v>359</v>
      </c>
      <c r="D145" s="11" t="s">
        <v>360</v>
      </c>
      <c r="E145" s="13">
        <v>6</v>
      </c>
      <c r="F145" s="10" t="s">
        <v>836</v>
      </c>
      <c r="G145" s="10" t="s">
        <v>833</v>
      </c>
      <c r="H145" s="16">
        <f t="shared" si="3"/>
        <v>5000000</v>
      </c>
      <c r="I145" s="16"/>
      <c r="J145" s="16"/>
      <c r="K145" s="16"/>
      <c r="L145" s="16"/>
      <c r="M145" s="16"/>
      <c r="N145" s="16"/>
      <c r="O145" s="16">
        <v>5000000</v>
      </c>
      <c r="P145" s="16"/>
      <c r="Q145" s="16"/>
      <c r="R145" s="16"/>
      <c r="S145" s="16"/>
      <c r="T145" s="16"/>
      <c r="U145" s="16"/>
      <c r="V145" s="16"/>
      <c r="W145" s="16"/>
    </row>
    <row r="146" spans="1:23" s="32" customFormat="1" ht="45" x14ac:dyDescent="0.25">
      <c r="A146" s="10" t="s">
        <v>75</v>
      </c>
      <c r="B146" s="11" t="s">
        <v>14</v>
      </c>
      <c r="C146" s="12" t="s">
        <v>361</v>
      </c>
      <c r="D146" s="11" t="s">
        <v>362</v>
      </c>
      <c r="E146" s="13">
        <v>700</v>
      </c>
      <c r="F146" s="10" t="s">
        <v>836</v>
      </c>
      <c r="G146" s="10" t="s">
        <v>833</v>
      </c>
      <c r="H146" s="16">
        <f t="shared" si="3"/>
        <v>5000000</v>
      </c>
      <c r="I146" s="16"/>
      <c r="J146" s="16"/>
      <c r="K146" s="16"/>
      <c r="L146" s="16"/>
      <c r="M146" s="16"/>
      <c r="N146" s="16"/>
      <c r="O146" s="16">
        <v>5000000</v>
      </c>
      <c r="P146" s="16"/>
      <c r="Q146" s="16"/>
      <c r="R146" s="16"/>
      <c r="S146" s="16"/>
      <c r="T146" s="16"/>
      <c r="U146" s="16"/>
      <c r="V146" s="16"/>
      <c r="W146" s="16"/>
    </row>
    <row r="147" spans="1:23" s="32" customFormat="1" ht="30" x14ac:dyDescent="0.25">
      <c r="A147" s="10" t="s">
        <v>75</v>
      </c>
      <c r="B147" s="11" t="s">
        <v>15</v>
      </c>
      <c r="C147" s="12" t="s">
        <v>363</v>
      </c>
      <c r="D147" s="11" t="s">
        <v>364</v>
      </c>
      <c r="E147" s="13">
        <v>800</v>
      </c>
      <c r="F147" s="10" t="s">
        <v>836</v>
      </c>
      <c r="G147" s="10" t="s">
        <v>835</v>
      </c>
      <c r="H147" s="59">
        <f t="shared" si="3"/>
        <v>1000</v>
      </c>
      <c r="I147" s="16"/>
      <c r="J147" s="16"/>
      <c r="K147" s="16"/>
      <c r="L147" s="16"/>
      <c r="M147" s="16">
        <v>1000</v>
      </c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1:23" s="32" customFormat="1" ht="45" x14ac:dyDescent="0.25">
      <c r="A148" s="10" t="s">
        <v>75</v>
      </c>
      <c r="B148" s="11" t="s">
        <v>15</v>
      </c>
      <c r="C148" s="12" t="s">
        <v>365</v>
      </c>
      <c r="D148" s="11" t="s">
        <v>366</v>
      </c>
      <c r="E148" s="13">
        <v>250</v>
      </c>
      <c r="F148" s="10" t="s">
        <v>836</v>
      </c>
      <c r="G148" s="10" t="s">
        <v>835</v>
      </c>
      <c r="H148" s="59">
        <f t="shared" si="3"/>
        <v>1000</v>
      </c>
      <c r="I148" s="16"/>
      <c r="J148" s="16"/>
      <c r="K148" s="16"/>
      <c r="L148" s="16"/>
      <c r="M148" s="16">
        <v>1000</v>
      </c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1:23" s="32" customFormat="1" ht="45" x14ac:dyDescent="0.25">
      <c r="A149" s="10" t="s">
        <v>75</v>
      </c>
      <c r="B149" s="11" t="s">
        <v>15</v>
      </c>
      <c r="C149" s="12" t="s">
        <v>367</v>
      </c>
      <c r="D149" s="11" t="s">
        <v>368</v>
      </c>
      <c r="E149" s="13">
        <v>1</v>
      </c>
      <c r="F149" s="10" t="s">
        <v>836</v>
      </c>
      <c r="G149" s="10" t="s">
        <v>835</v>
      </c>
      <c r="H149" s="59">
        <f t="shared" si="3"/>
        <v>1000</v>
      </c>
      <c r="I149" s="16"/>
      <c r="J149" s="16"/>
      <c r="K149" s="16"/>
      <c r="L149" s="16"/>
      <c r="M149" s="16">
        <v>1000</v>
      </c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1:23" s="32" customFormat="1" ht="60" x14ac:dyDescent="0.25">
      <c r="A150" s="10" t="s">
        <v>75</v>
      </c>
      <c r="B150" s="11" t="s">
        <v>15</v>
      </c>
      <c r="C150" s="12" t="s">
        <v>369</v>
      </c>
      <c r="D150" s="11" t="s">
        <v>370</v>
      </c>
      <c r="E150" s="13">
        <v>75</v>
      </c>
      <c r="F150" s="10" t="s">
        <v>836</v>
      </c>
      <c r="G150" s="10" t="s">
        <v>835</v>
      </c>
      <c r="H150" s="59">
        <f t="shared" si="3"/>
        <v>1000</v>
      </c>
      <c r="I150" s="16"/>
      <c r="J150" s="16"/>
      <c r="K150" s="16"/>
      <c r="L150" s="16"/>
      <c r="M150" s="16">
        <v>1000</v>
      </c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1:23" s="32" customFormat="1" ht="45" x14ac:dyDescent="0.25">
      <c r="A151" s="10" t="s">
        <v>75</v>
      </c>
      <c r="B151" s="11" t="s">
        <v>15</v>
      </c>
      <c r="C151" s="12" t="s">
        <v>371</v>
      </c>
      <c r="D151" s="11" t="s">
        <v>372</v>
      </c>
      <c r="E151" s="13">
        <v>1</v>
      </c>
      <c r="F151" s="10" t="s">
        <v>834</v>
      </c>
      <c r="G151" s="10" t="s">
        <v>833</v>
      </c>
      <c r="H151" s="16">
        <f t="shared" si="3"/>
        <v>10000000</v>
      </c>
      <c r="I151" s="16"/>
      <c r="J151" s="16"/>
      <c r="K151" s="16"/>
      <c r="L151" s="16"/>
      <c r="M151" s="16"/>
      <c r="N151" s="16"/>
      <c r="O151" s="16">
        <v>10000000</v>
      </c>
      <c r="P151" s="16"/>
      <c r="Q151" s="16"/>
      <c r="R151" s="16"/>
      <c r="S151" s="16"/>
      <c r="T151" s="16"/>
      <c r="U151" s="16"/>
      <c r="V151" s="16"/>
      <c r="W151" s="16"/>
    </row>
    <row r="152" spans="1:23" s="32" customFormat="1" ht="60" x14ac:dyDescent="0.25">
      <c r="A152" s="10" t="s">
        <v>75</v>
      </c>
      <c r="B152" s="11" t="s">
        <v>15</v>
      </c>
      <c r="C152" s="12" t="s">
        <v>373</v>
      </c>
      <c r="D152" s="12" t="s">
        <v>871</v>
      </c>
      <c r="E152" s="13">
        <v>2</v>
      </c>
      <c r="F152" s="10" t="s">
        <v>836</v>
      </c>
      <c r="G152" s="10" t="s">
        <v>833</v>
      </c>
      <c r="H152" s="16">
        <f t="shared" si="3"/>
        <v>20000000</v>
      </c>
      <c r="I152" s="16"/>
      <c r="J152" s="16"/>
      <c r="K152" s="16"/>
      <c r="L152" s="16"/>
      <c r="M152" s="16"/>
      <c r="N152" s="16"/>
      <c r="O152" s="16">
        <v>20000000</v>
      </c>
      <c r="P152" s="16"/>
      <c r="Q152" s="16"/>
      <c r="R152" s="16"/>
      <c r="S152" s="16"/>
      <c r="T152" s="16"/>
      <c r="U152" s="16"/>
      <c r="V152" s="16"/>
      <c r="W152" s="16"/>
    </row>
    <row r="153" spans="1:23" s="32" customFormat="1" ht="60" x14ac:dyDescent="0.25">
      <c r="A153" s="10" t="s">
        <v>75</v>
      </c>
      <c r="B153" s="11" t="s">
        <v>15</v>
      </c>
      <c r="C153" s="12" t="s">
        <v>859</v>
      </c>
      <c r="D153" s="11" t="s">
        <v>374</v>
      </c>
      <c r="E153" s="13">
        <v>1</v>
      </c>
      <c r="F153" s="10" t="s">
        <v>836</v>
      </c>
      <c r="G153" s="10" t="s">
        <v>833</v>
      </c>
      <c r="H153" s="16">
        <f t="shared" si="3"/>
        <v>30588358.719999999</v>
      </c>
      <c r="I153" s="16"/>
      <c r="J153" s="16"/>
      <c r="K153" s="16"/>
      <c r="L153" s="16"/>
      <c r="M153" s="16"/>
      <c r="N153" s="16"/>
      <c r="O153" s="16">
        <v>30588358.719999999</v>
      </c>
      <c r="P153" s="16"/>
      <c r="Q153" s="16"/>
      <c r="R153" s="16"/>
      <c r="S153" s="16"/>
      <c r="T153" s="16"/>
      <c r="U153" s="16"/>
      <c r="V153" s="16"/>
      <c r="W153" s="16"/>
    </row>
    <row r="154" spans="1:23" s="32" customFormat="1" ht="45" x14ac:dyDescent="0.25">
      <c r="A154" s="10" t="s">
        <v>75</v>
      </c>
      <c r="B154" s="11" t="s">
        <v>15</v>
      </c>
      <c r="C154" s="12" t="s">
        <v>375</v>
      </c>
      <c r="D154" s="11" t="s">
        <v>872</v>
      </c>
      <c r="E154" s="13">
        <v>1</v>
      </c>
      <c r="F154" s="10" t="s">
        <v>836</v>
      </c>
      <c r="G154" s="10" t="s">
        <v>835</v>
      </c>
      <c r="H154" s="59">
        <f t="shared" si="3"/>
        <v>1000</v>
      </c>
      <c r="I154" s="16"/>
      <c r="J154" s="16"/>
      <c r="K154" s="16"/>
      <c r="L154" s="16"/>
      <c r="M154" s="16">
        <v>1000</v>
      </c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1:23" s="32" customFormat="1" ht="75" x14ac:dyDescent="0.25">
      <c r="A155" s="10" t="s">
        <v>75</v>
      </c>
      <c r="B155" s="11" t="s">
        <v>15</v>
      </c>
      <c r="C155" s="12" t="s">
        <v>376</v>
      </c>
      <c r="D155" s="11" t="s">
        <v>377</v>
      </c>
      <c r="E155" s="13">
        <v>6.25</v>
      </c>
      <c r="F155" s="10" t="s">
        <v>836</v>
      </c>
      <c r="G155" s="10" t="s">
        <v>833</v>
      </c>
      <c r="H155" s="16">
        <f t="shared" si="3"/>
        <v>6000000</v>
      </c>
      <c r="I155" s="16"/>
      <c r="J155" s="16"/>
      <c r="K155" s="16"/>
      <c r="L155" s="16"/>
      <c r="M155" s="16"/>
      <c r="N155" s="16"/>
      <c r="O155" s="16">
        <v>6000000</v>
      </c>
      <c r="P155" s="16"/>
      <c r="Q155" s="16"/>
      <c r="R155" s="16"/>
      <c r="S155" s="16"/>
      <c r="T155" s="16"/>
      <c r="U155" s="16"/>
      <c r="V155" s="16"/>
      <c r="W155" s="16"/>
    </row>
    <row r="156" spans="1:23" s="32" customFormat="1" ht="45" x14ac:dyDescent="0.25">
      <c r="A156" s="10" t="s">
        <v>75</v>
      </c>
      <c r="B156" s="11" t="s">
        <v>15</v>
      </c>
      <c r="C156" s="12" t="s">
        <v>378</v>
      </c>
      <c r="D156" s="11" t="s">
        <v>379</v>
      </c>
      <c r="E156" s="13">
        <v>40</v>
      </c>
      <c r="F156" s="10" t="s">
        <v>836</v>
      </c>
      <c r="G156" s="10" t="s">
        <v>835</v>
      </c>
      <c r="H156" s="59">
        <f t="shared" si="3"/>
        <v>1000</v>
      </c>
      <c r="I156" s="16"/>
      <c r="J156" s="16"/>
      <c r="K156" s="16"/>
      <c r="L156" s="16"/>
      <c r="M156" s="16">
        <v>1000</v>
      </c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1:23" s="32" customFormat="1" ht="30" x14ac:dyDescent="0.25">
      <c r="A157" s="10" t="s">
        <v>75</v>
      </c>
      <c r="B157" s="11" t="s">
        <v>16</v>
      </c>
      <c r="C157" s="12" t="s">
        <v>380</v>
      </c>
      <c r="D157" s="11" t="s">
        <v>381</v>
      </c>
      <c r="E157" s="13">
        <v>1</v>
      </c>
      <c r="F157" s="10" t="s">
        <v>836</v>
      </c>
      <c r="G157" s="10" t="s">
        <v>833</v>
      </c>
      <c r="H157" s="59">
        <f t="shared" si="3"/>
        <v>1000</v>
      </c>
      <c r="I157" s="16"/>
      <c r="J157" s="16"/>
      <c r="K157" s="16"/>
      <c r="L157" s="16"/>
      <c r="M157" s="16">
        <v>1000</v>
      </c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1:23" s="32" customFormat="1" ht="30" x14ac:dyDescent="0.25">
      <c r="A158" s="10" t="s">
        <v>75</v>
      </c>
      <c r="B158" s="11" t="s">
        <v>16</v>
      </c>
      <c r="C158" s="12" t="s">
        <v>382</v>
      </c>
      <c r="D158" s="11" t="s">
        <v>383</v>
      </c>
      <c r="E158" s="13">
        <v>1</v>
      </c>
      <c r="F158" s="10" t="s">
        <v>836</v>
      </c>
      <c r="G158" s="10" t="s">
        <v>833</v>
      </c>
      <c r="H158" s="16">
        <f t="shared" si="3"/>
        <v>20000000</v>
      </c>
      <c r="I158" s="16"/>
      <c r="J158" s="16"/>
      <c r="K158" s="16"/>
      <c r="L158" s="16"/>
      <c r="M158" s="16">
        <v>20000000</v>
      </c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1:23" s="32" customFormat="1" ht="60" x14ac:dyDescent="0.25">
      <c r="A159" s="10" t="s">
        <v>75</v>
      </c>
      <c r="B159" s="11" t="s">
        <v>16</v>
      </c>
      <c r="C159" s="12" t="s">
        <v>384</v>
      </c>
      <c r="D159" s="11" t="s">
        <v>385</v>
      </c>
      <c r="E159" s="13">
        <v>1</v>
      </c>
      <c r="F159" s="10" t="s">
        <v>834</v>
      </c>
      <c r="G159" s="10" t="s">
        <v>833</v>
      </c>
      <c r="H159" s="16">
        <f t="shared" si="3"/>
        <v>24987000</v>
      </c>
      <c r="I159" s="16"/>
      <c r="J159" s="16"/>
      <c r="K159" s="16"/>
      <c r="L159" s="16"/>
      <c r="M159" s="16">
        <v>24987000</v>
      </c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1:23" s="32" customFormat="1" ht="60" x14ac:dyDescent="0.25">
      <c r="A160" s="10" t="s">
        <v>75</v>
      </c>
      <c r="B160" s="11" t="s">
        <v>16</v>
      </c>
      <c r="C160" s="12" t="s">
        <v>386</v>
      </c>
      <c r="D160" s="12" t="s">
        <v>873</v>
      </c>
      <c r="E160" s="13">
        <v>100</v>
      </c>
      <c r="F160" s="10" t="s">
        <v>834</v>
      </c>
      <c r="G160" s="10" t="s">
        <v>833</v>
      </c>
      <c r="H160" s="16">
        <f t="shared" si="3"/>
        <v>255000000</v>
      </c>
      <c r="I160" s="16"/>
      <c r="J160" s="16"/>
      <c r="K160" s="16"/>
      <c r="L160" s="16"/>
      <c r="M160" s="16">
        <v>255000000</v>
      </c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1:23" s="32" customFormat="1" ht="30" x14ac:dyDescent="0.25">
      <c r="A161" s="10" t="s">
        <v>75</v>
      </c>
      <c r="B161" s="11" t="s">
        <v>16</v>
      </c>
      <c r="C161" s="12" t="s">
        <v>387</v>
      </c>
      <c r="D161" s="11" t="s">
        <v>388</v>
      </c>
      <c r="E161" s="13">
        <v>1</v>
      </c>
      <c r="F161" s="10" t="s">
        <v>836</v>
      </c>
      <c r="G161" s="10" t="s">
        <v>833</v>
      </c>
      <c r="H161" s="16">
        <f t="shared" si="3"/>
        <v>50000000</v>
      </c>
      <c r="I161" s="16"/>
      <c r="J161" s="16"/>
      <c r="K161" s="16"/>
      <c r="L161" s="16"/>
      <c r="M161" s="16">
        <v>50000000</v>
      </c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1:23" s="32" customFormat="1" ht="45" x14ac:dyDescent="0.25">
      <c r="A162" s="10" t="s">
        <v>75</v>
      </c>
      <c r="B162" s="11" t="s">
        <v>17</v>
      </c>
      <c r="C162" s="12" t="s">
        <v>389</v>
      </c>
      <c r="D162" s="11" t="s">
        <v>390</v>
      </c>
      <c r="E162" s="13">
        <v>1</v>
      </c>
      <c r="F162" s="10" t="s">
        <v>834</v>
      </c>
      <c r="G162" s="10" t="s">
        <v>833</v>
      </c>
      <c r="H162" s="16">
        <f t="shared" si="3"/>
        <v>1963688795.2789125</v>
      </c>
      <c r="I162" s="16"/>
      <c r="J162" s="16"/>
      <c r="K162" s="16"/>
      <c r="L162" s="16"/>
      <c r="M162" s="16"/>
      <c r="N162" s="16"/>
      <c r="O162" s="16">
        <f>+'[1]Presupuesto Gastos Definitivo'!$K$351</f>
        <v>1963688795.2789125</v>
      </c>
      <c r="P162" s="16"/>
      <c r="Q162" s="16"/>
      <c r="R162" s="16"/>
      <c r="S162" s="16"/>
      <c r="T162" s="16"/>
      <c r="U162" s="16"/>
      <c r="V162" s="16"/>
      <c r="W162" s="16"/>
    </row>
    <row r="163" spans="1:23" ht="21" x14ac:dyDescent="0.25">
      <c r="A163" s="36" t="s">
        <v>851</v>
      </c>
      <c r="B163" s="37"/>
      <c r="C163" s="38"/>
      <c r="D163" s="37"/>
      <c r="E163" s="39"/>
      <c r="F163" s="36"/>
      <c r="G163" s="36"/>
      <c r="H163" s="63">
        <f>SUM(H137:H162)</f>
        <v>5279949489.9989128</v>
      </c>
      <c r="I163" s="40"/>
      <c r="J163" s="41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</row>
    <row r="164" spans="1:23" s="32" customFormat="1" ht="45" x14ac:dyDescent="0.25">
      <c r="A164" s="10" t="s">
        <v>76</v>
      </c>
      <c r="B164" s="11" t="s">
        <v>18</v>
      </c>
      <c r="C164" s="12" t="s">
        <v>391</v>
      </c>
      <c r="D164" s="11" t="s">
        <v>392</v>
      </c>
      <c r="E164" s="13">
        <v>1</v>
      </c>
      <c r="F164" s="10" t="s">
        <v>836</v>
      </c>
      <c r="G164" s="10" t="s">
        <v>833</v>
      </c>
      <c r="H164" s="16">
        <f t="shared" ref="H164:H186" si="4">SUM(I164:W164)</f>
        <v>301302166</v>
      </c>
      <c r="I164" s="16"/>
      <c r="J164" s="16"/>
      <c r="K164" s="16"/>
      <c r="L164" s="16">
        <v>301302166</v>
      </c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1:23" s="32" customFormat="1" ht="30" x14ac:dyDescent="0.25">
      <c r="A165" s="10" t="s">
        <v>76</v>
      </c>
      <c r="B165" s="11" t="s">
        <v>18</v>
      </c>
      <c r="C165" s="12" t="s">
        <v>393</v>
      </c>
      <c r="D165" s="12" t="s">
        <v>874</v>
      </c>
      <c r="E165" s="13">
        <v>8</v>
      </c>
      <c r="F165" s="10" t="s">
        <v>836</v>
      </c>
      <c r="G165" s="10" t="s">
        <v>833</v>
      </c>
      <c r="H165" s="16">
        <f t="shared" si="4"/>
        <v>10000000</v>
      </c>
      <c r="I165" s="16"/>
      <c r="J165" s="16"/>
      <c r="K165" s="16"/>
      <c r="L165" s="16">
        <v>10000000</v>
      </c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1:23" s="32" customFormat="1" ht="45" x14ac:dyDescent="0.25">
      <c r="A166" s="10" t="s">
        <v>76</v>
      </c>
      <c r="B166" s="11" t="s">
        <v>18</v>
      </c>
      <c r="C166" s="12" t="s">
        <v>394</v>
      </c>
      <c r="D166" s="11" t="s">
        <v>395</v>
      </c>
      <c r="E166" s="13">
        <v>15</v>
      </c>
      <c r="F166" s="10" t="s">
        <v>836</v>
      </c>
      <c r="G166" s="10" t="s">
        <v>833</v>
      </c>
      <c r="H166" s="16">
        <f t="shared" si="4"/>
        <v>6000000</v>
      </c>
      <c r="I166" s="16"/>
      <c r="J166" s="16"/>
      <c r="K166" s="16"/>
      <c r="L166" s="16">
        <v>6000000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1:23" s="32" customFormat="1" ht="45" x14ac:dyDescent="0.25">
      <c r="A167" s="10" t="s">
        <v>76</v>
      </c>
      <c r="B167" s="11" t="s">
        <v>18</v>
      </c>
      <c r="C167" s="12" t="s">
        <v>396</v>
      </c>
      <c r="D167" s="11" t="s">
        <v>397</v>
      </c>
      <c r="E167" s="13">
        <v>10</v>
      </c>
      <c r="F167" s="10" t="s">
        <v>836</v>
      </c>
      <c r="G167" s="10" t="s">
        <v>833</v>
      </c>
      <c r="H167" s="16">
        <f t="shared" si="4"/>
        <v>5000000</v>
      </c>
      <c r="I167" s="16"/>
      <c r="J167" s="16"/>
      <c r="K167" s="16"/>
      <c r="L167" s="16">
        <v>5000000</v>
      </c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1:23" s="32" customFormat="1" ht="60" x14ac:dyDescent="0.25">
      <c r="A168" s="10" t="s">
        <v>76</v>
      </c>
      <c r="B168" s="11" t="s">
        <v>18</v>
      </c>
      <c r="C168" s="12" t="s">
        <v>398</v>
      </c>
      <c r="D168" s="11" t="s">
        <v>399</v>
      </c>
      <c r="E168" s="13">
        <v>20</v>
      </c>
      <c r="F168" s="10" t="s">
        <v>836</v>
      </c>
      <c r="G168" s="10" t="s">
        <v>833</v>
      </c>
      <c r="H168" s="16">
        <f t="shared" si="4"/>
        <v>4000000</v>
      </c>
      <c r="I168" s="16"/>
      <c r="J168" s="16"/>
      <c r="K168" s="16"/>
      <c r="L168" s="16">
        <v>4000000</v>
      </c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1:23" s="32" customFormat="1" ht="60" x14ac:dyDescent="0.25">
      <c r="A169" s="10" t="s">
        <v>76</v>
      </c>
      <c r="B169" s="11" t="s">
        <v>18</v>
      </c>
      <c r="C169" s="12" t="s">
        <v>400</v>
      </c>
      <c r="D169" s="11" t="s">
        <v>401</v>
      </c>
      <c r="E169" s="13">
        <v>8</v>
      </c>
      <c r="F169" s="10" t="s">
        <v>836</v>
      </c>
      <c r="G169" s="10" t="s">
        <v>833</v>
      </c>
      <c r="H169" s="16">
        <f t="shared" si="4"/>
        <v>47000000</v>
      </c>
      <c r="I169" s="16"/>
      <c r="J169" s="16"/>
      <c r="K169" s="16"/>
      <c r="L169" s="16">
        <v>47000000</v>
      </c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1:23" s="32" customFormat="1" ht="75" x14ac:dyDescent="0.25">
      <c r="A170" s="10" t="s">
        <v>76</v>
      </c>
      <c r="B170" s="11" t="s">
        <v>18</v>
      </c>
      <c r="C170" s="12" t="s">
        <v>402</v>
      </c>
      <c r="D170" s="11" t="s">
        <v>403</v>
      </c>
      <c r="E170" s="13">
        <v>1</v>
      </c>
      <c r="F170" s="10" t="s">
        <v>836</v>
      </c>
      <c r="G170" s="10" t="s">
        <v>835</v>
      </c>
      <c r="H170" s="59">
        <f t="shared" si="4"/>
        <v>1000</v>
      </c>
      <c r="I170" s="16"/>
      <c r="J170" s="16"/>
      <c r="K170" s="16"/>
      <c r="L170" s="16"/>
      <c r="M170" s="16">
        <v>1000</v>
      </c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1:23" s="32" customFormat="1" ht="60" x14ac:dyDescent="0.25">
      <c r="A171" s="10" t="s">
        <v>76</v>
      </c>
      <c r="B171" s="11" t="s">
        <v>18</v>
      </c>
      <c r="C171" s="12" t="s">
        <v>404</v>
      </c>
      <c r="D171" s="11" t="s">
        <v>405</v>
      </c>
      <c r="E171" s="13">
        <v>1</v>
      </c>
      <c r="F171" s="10" t="s">
        <v>836</v>
      </c>
      <c r="G171" s="10" t="s">
        <v>835</v>
      </c>
      <c r="H171" s="59">
        <f t="shared" si="4"/>
        <v>1000</v>
      </c>
      <c r="I171" s="16"/>
      <c r="J171" s="16"/>
      <c r="K171" s="16"/>
      <c r="L171" s="16"/>
      <c r="M171" s="16">
        <v>1000</v>
      </c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1:23" s="32" customFormat="1" ht="60" x14ac:dyDescent="0.25">
      <c r="A172" s="10" t="s">
        <v>76</v>
      </c>
      <c r="B172" s="11" t="s">
        <v>18</v>
      </c>
      <c r="C172" s="12" t="s">
        <v>406</v>
      </c>
      <c r="D172" s="11" t="s">
        <v>407</v>
      </c>
      <c r="E172" s="13">
        <v>15</v>
      </c>
      <c r="F172" s="10" t="s">
        <v>836</v>
      </c>
      <c r="G172" s="10" t="s">
        <v>833</v>
      </c>
      <c r="H172" s="16">
        <f t="shared" si="4"/>
        <v>20000000</v>
      </c>
      <c r="I172" s="16"/>
      <c r="J172" s="16"/>
      <c r="K172" s="16"/>
      <c r="L172" s="16"/>
      <c r="M172" s="16"/>
      <c r="N172" s="16"/>
      <c r="O172" s="16"/>
      <c r="P172" s="16"/>
      <c r="Q172" s="16">
        <v>20000000</v>
      </c>
      <c r="R172" s="16"/>
      <c r="S172" s="16"/>
      <c r="T172" s="16"/>
      <c r="U172" s="16"/>
      <c r="V172" s="16"/>
      <c r="W172" s="16"/>
    </row>
    <row r="173" spans="1:23" s="32" customFormat="1" ht="45" x14ac:dyDescent="0.25">
      <c r="A173" s="10" t="s">
        <v>76</v>
      </c>
      <c r="B173" s="11" t="s">
        <v>18</v>
      </c>
      <c r="C173" s="12" t="s">
        <v>408</v>
      </c>
      <c r="D173" s="11" t="s">
        <v>409</v>
      </c>
      <c r="E173" s="13">
        <v>1</v>
      </c>
      <c r="F173" s="10" t="s">
        <v>836</v>
      </c>
      <c r="G173" s="10" t="s">
        <v>833</v>
      </c>
      <c r="H173" s="16">
        <f t="shared" si="4"/>
        <v>30000000</v>
      </c>
      <c r="I173" s="16"/>
      <c r="J173" s="16"/>
      <c r="K173" s="16"/>
      <c r="L173" s="16"/>
      <c r="M173" s="16"/>
      <c r="N173" s="16"/>
      <c r="O173" s="16"/>
      <c r="P173" s="16"/>
      <c r="Q173" s="16">
        <v>30000000</v>
      </c>
      <c r="R173" s="16"/>
      <c r="S173" s="16"/>
      <c r="T173" s="16"/>
      <c r="U173" s="16"/>
      <c r="V173" s="16"/>
      <c r="W173" s="16"/>
    </row>
    <row r="174" spans="1:23" s="32" customFormat="1" ht="30" x14ac:dyDescent="0.25">
      <c r="A174" s="10" t="s">
        <v>76</v>
      </c>
      <c r="B174" s="11" t="s">
        <v>18</v>
      </c>
      <c r="C174" s="12" t="s">
        <v>410</v>
      </c>
      <c r="D174" s="11" t="s">
        <v>411</v>
      </c>
      <c r="E174" s="13">
        <v>1</v>
      </c>
      <c r="F174" s="10" t="s">
        <v>836</v>
      </c>
      <c r="G174" s="10" t="s">
        <v>833</v>
      </c>
      <c r="H174" s="16">
        <f t="shared" si="4"/>
        <v>2000000</v>
      </c>
      <c r="I174" s="16"/>
      <c r="J174" s="16"/>
      <c r="K174" s="16"/>
      <c r="L174" s="16"/>
      <c r="M174" s="16"/>
      <c r="N174" s="16"/>
      <c r="O174" s="16"/>
      <c r="P174" s="16"/>
      <c r="Q174" s="16">
        <v>2000000</v>
      </c>
      <c r="R174" s="16"/>
      <c r="S174" s="16"/>
      <c r="T174" s="16"/>
      <c r="U174" s="16"/>
      <c r="V174" s="16"/>
      <c r="W174" s="16"/>
    </row>
    <row r="175" spans="1:23" s="32" customFormat="1" ht="30" x14ac:dyDescent="0.25">
      <c r="A175" s="10" t="s">
        <v>76</v>
      </c>
      <c r="B175" s="11" t="s">
        <v>18</v>
      </c>
      <c r="C175" s="12" t="s">
        <v>412</v>
      </c>
      <c r="D175" s="11" t="s">
        <v>413</v>
      </c>
      <c r="E175" s="13">
        <v>2</v>
      </c>
      <c r="F175" s="10" t="s">
        <v>836</v>
      </c>
      <c r="G175" s="10" t="s">
        <v>833</v>
      </c>
      <c r="H175" s="16">
        <f t="shared" si="4"/>
        <v>2000000</v>
      </c>
      <c r="I175" s="16"/>
      <c r="J175" s="16"/>
      <c r="K175" s="16"/>
      <c r="L175" s="16"/>
      <c r="M175" s="16"/>
      <c r="N175" s="16"/>
      <c r="O175" s="16"/>
      <c r="P175" s="16"/>
      <c r="Q175" s="16">
        <v>2000000</v>
      </c>
      <c r="R175" s="16"/>
      <c r="S175" s="16"/>
      <c r="T175" s="16"/>
      <c r="U175" s="16"/>
      <c r="V175" s="16"/>
      <c r="W175" s="16"/>
    </row>
    <row r="176" spans="1:23" s="32" customFormat="1" ht="30" x14ac:dyDescent="0.25">
      <c r="A176" s="10" t="s">
        <v>76</v>
      </c>
      <c r="B176" s="11" t="s">
        <v>18</v>
      </c>
      <c r="C176" s="12" t="s">
        <v>414</v>
      </c>
      <c r="D176" s="11" t="s">
        <v>415</v>
      </c>
      <c r="E176" s="13">
        <v>1</v>
      </c>
      <c r="F176" s="10" t="s">
        <v>836</v>
      </c>
      <c r="G176" s="10" t="s">
        <v>833</v>
      </c>
      <c r="H176" s="16">
        <f t="shared" si="4"/>
        <v>2000000</v>
      </c>
      <c r="I176" s="16"/>
      <c r="J176" s="16"/>
      <c r="K176" s="16"/>
      <c r="L176" s="16"/>
      <c r="M176" s="16"/>
      <c r="N176" s="16"/>
      <c r="O176" s="16"/>
      <c r="P176" s="16"/>
      <c r="Q176" s="16">
        <v>2000000</v>
      </c>
      <c r="R176" s="16"/>
      <c r="S176" s="16"/>
      <c r="T176" s="16"/>
      <c r="U176" s="16"/>
      <c r="V176" s="16"/>
      <c r="W176" s="16"/>
    </row>
    <row r="177" spans="1:23" s="32" customFormat="1" ht="30" x14ac:dyDescent="0.25">
      <c r="A177" s="10" t="s">
        <v>76</v>
      </c>
      <c r="B177" s="11" t="s">
        <v>18</v>
      </c>
      <c r="C177" s="12" t="s">
        <v>416</v>
      </c>
      <c r="D177" s="11" t="s">
        <v>417</v>
      </c>
      <c r="E177" s="13">
        <v>1</v>
      </c>
      <c r="F177" s="10" t="s">
        <v>836</v>
      </c>
      <c r="G177" s="10" t="s">
        <v>833</v>
      </c>
      <c r="H177" s="16">
        <f t="shared" si="4"/>
        <v>2000000</v>
      </c>
      <c r="I177" s="16"/>
      <c r="J177" s="16"/>
      <c r="K177" s="16"/>
      <c r="L177" s="16"/>
      <c r="M177" s="16"/>
      <c r="N177" s="16"/>
      <c r="O177" s="16"/>
      <c r="P177" s="16"/>
      <c r="Q177" s="16">
        <v>2000000</v>
      </c>
      <c r="R177" s="16"/>
      <c r="S177" s="16"/>
      <c r="T177" s="16"/>
      <c r="U177" s="16"/>
      <c r="V177" s="16"/>
      <c r="W177" s="16"/>
    </row>
    <row r="178" spans="1:23" s="32" customFormat="1" ht="45" x14ac:dyDescent="0.25">
      <c r="A178" s="10" t="s">
        <v>76</v>
      </c>
      <c r="B178" s="11" t="s">
        <v>18</v>
      </c>
      <c r="C178" s="12" t="s">
        <v>418</v>
      </c>
      <c r="D178" s="11" t="s">
        <v>419</v>
      </c>
      <c r="E178" s="13">
        <v>4</v>
      </c>
      <c r="F178" s="10" t="s">
        <v>834</v>
      </c>
      <c r="G178" s="10" t="s">
        <v>833</v>
      </c>
      <c r="H178" s="16">
        <f t="shared" si="4"/>
        <v>2000000</v>
      </c>
      <c r="I178" s="16"/>
      <c r="J178" s="16"/>
      <c r="K178" s="16"/>
      <c r="L178" s="16"/>
      <c r="M178" s="16"/>
      <c r="N178" s="16"/>
      <c r="O178" s="16"/>
      <c r="P178" s="16"/>
      <c r="Q178" s="16">
        <v>2000000</v>
      </c>
      <c r="R178" s="16"/>
      <c r="S178" s="16"/>
      <c r="T178" s="16"/>
      <c r="U178" s="16"/>
      <c r="V178" s="16"/>
      <c r="W178" s="16"/>
    </row>
    <row r="179" spans="1:23" s="32" customFormat="1" ht="45" x14ac:dyDescent="0.25">
      <c r="A179" s="10" t="s">
        <v>76</v>
      </c>
      <c r="B179" s="11" t="s">
        <v>18</v>
      </c>
      <c r="C179" s="12" t="s">
        <v>420</v>
      </c>
      <c r="D179" s="11" t="s">
        <v>421</v>
      </c>
      <c r="E179" s="13">
        <v>1</v>
      </c>
      <c r="F179" s="10" t="s">
        <v>836</v>
      </c>
      <c r="G179" s="10" t="s">
        <v>833</v>
      </c>
      <c r="H179" s="16">
        <f t="shared" si="4"/>
        <v>13644268</v>
      </c>
      <c r="I179" s="16"/>
      <c r="J179" s="16"/>
      <c r="K179" s="16"/>
      <c r="L179" s="16"/>
      <c r="M179" s="16"/>
      <c r="N179" s="16"/>
      <c r="O179" s="16"/>
      <c r="P179" s="16"/>
      <c r="Q179" s="16">
        <v>13644268</v>
      </c>
      <c r="R179" s="16"/>
      <c r="S179" s="16"/>
      <c r="T179" s="16"/>
      <c r="U179" s="16"/>
      <c r="V179" s="16"/>
      <c r="W179" s="16"/>
    </row>
    <row r="180" spans="1:23" s="32" customFormat="1" ht="90" x14ac:dyDescent="0.25">
      <c r="A180" s="10" t="s">
        <v>76</v>
      </c>
      <c r="B180" s="11" t="s">
        <v>18</v>
      </c>
      <c r="C180" s="12" t="s">
        <v>422</v>
      </c>
      <c r="D180" s="11" t="s">
        <v>423</v>
      </c>
      <c r="E180" s="13">
        <v>1</v>
      </c>
      <c r="F180" s="10" t="s">
        <v>834</v>
      </c>
      <c r="G180" s="10" t="s">
        <v>833</v>
      </c>
      <c r="H180" s="16">
        <f t="shared" si="4"/>
        <v>45000000</v>
      </c>
      <c r="I180" s="16"/>
      <c r="J180" s="16"/>
      <c r="K180" s="16"/>
      <c r="L180" s="16"/>
      <c r="M180" s="16"/>
      <c r="N180" s="16"/>
      <c r="O180" s="16"/>
      <c r="P180" s="16"/>
      <c r="Q180" s="16">
        <v>45000000</v>
      </c>
      <c r="R180" s="16"/>
      <c r="S180" s="16"/>
      <c r="T180" s="16"/>
      <c r="U180" s="16"/>
      <c r="V180" s="16"/>
      <c r="W180" s="16"/>
    </row>
    <row r="181" spans="1:23" s="32" customFormat="1" ht="30" x14ac:dyDescent="0.25">
      <c r="A181" s="10" t="s">
        <v>76</v>
      </c>
      <c r="B181" s="11" t="s">
        <v>19</v>
      </c>
      <c r="C181" s="12" t="s">
        <v>424</v>
      </c>
      <c r="D181" s="11" t="s">
        <v>425</v>
      </c>
      <c r="E181" s="13">
        <v>960</v>
      </c>
      <c r="F181" s="10" t="s">
        <v>836</v>
      </c>
      <c r="G181" s="10" t="s">
        <v>833</v>
      </c>
      <c r="H181" s="16">
        <f t="shared" si="4"/>
        <v>50000000</v>
      </c>
      <c r="I181" s="16"/>
      <c r="J181" s="16"/>
      <c r="K181" s="16"/>
      <c r="L181" s="16"/>
      <c r="M181" s="16"/>
      <c r="N181" s="16"/>
      <c r="O181" s="16"/>
      <c r="P181" s="16"/>
      <c r="Q181" s="16">
        <v>50000000</v>
      </c>
      <c r="R181" s="16"/>
      <c r="S181" s="16"/>
      <c r="T181" s="16"/>
      <c r="U181" s="16"/>
      <c r="V181" s="16"/>
      <c r="W181" s="16"/>
    </row>
    <row r="182" spans="1:23" s="32" customFormat="1" ht="30" x14ac:dyDescent="0.25">
      <c r="A182" s="10" t="s">
        <v>76</v>
      </c>
      <c r="B182" s="11" t="s">
        <v>19</v>
      </c>
      <c r="C182" s="12" t="s">
        <v>426</v>
      </c>
      <c r="D182" s="11" t="s">
        <v>427</v>
      </c>
      <c r="E182" s="13">
        <v>12</v>
      </c>
      <c r="F182" s="10" t="s">
        <v>836</v>
      </c>
      <c r="G182" s="10" t="s">
        <v>833</v>
      </c>
      <c r="H182" s="16">
        <f t="shared" si="4"/>
        <v>15000000</v>
      </c>
      <c r="I182" s="16"/>
      <c r="J182" s="16"/>
      <c r="K182" s="16"/>
      <c r="L182" s="16"/>
      <c r="M182" s="16"/>
      <c r="N182" s="16"/>
      <c r="O182" s="16"/>
      <c r="P182" s="16"/>
      <c r="Q182" s="16">
        <v>15000000</v>
      </c>
      <c r="R182" s="16"/>
      <c r="S182" s="16"/>
      <c r="T182" s="16"/>
      <c r="U182" s="16"/>
      <c r="V182" s="16"/>
      <c r="W182" s="16"/>
    </row>
    <row r="183" spans="1:23" s="32" customFormat="1" ht="45" x14ac:dyDescent="0.25">
      <c r="A183" s="10" t="s">
        <v>76</v>
      </c>
      <c r="B183" s="11" t="s">
        <v>19</v>
      </c>
      <c r="C183" s="12" t="s">
        <v>428</v>
      </c>
      <c r="D183" s="11" t="s">
        <v>429</v>
      </c>
      <c r="E183" s="13">
        <v>1</v>
      </c>
      <c r="F183" s="10" t="s">
        <v>836</v>
      </c>
      <c r="G183" s="10" t="s">
        <v>833</v>
      </c>
      <c r="H183" s="16">
        <f t="shared" si="4"/>
        <v>10000000</v>
      </c>
      <c r="I183" s="16"/>
      <c r="J183" s="16"/>
      <c r="K183" s="16"/>
      <c r="L183" s="16"/>
      <c r="M183" s="16"/>
      <c r="N183" s="16"/>
      <c r="O183" s="16"/>
      <c r="P183" s="16"/>
      <c r="Q183" s="16">
        <v>10000000</v>
      </c>
      <c r="R183" s="16"/>
      <c r="S183" s="16"/>
      <c r="T183" s="16"/>
      <c r="U183" s="16"/>
      <c r="V183" s="16"/>
      <c r="W183" s="16"/>
    </row>
    <row r="184" spans="1:23" s="32" customFormat="1" ht="45" x14ac:dyDescent="0.25">
      <c r="A184" s="10" t="s">
        <v>76</v>
      </c>
      <c r="B184" s="11" t="s">
        <v>19</v>
      </c>
      <c r="C184" s="12" t="s">
        <v>430</v>
      </c>
      <c r="D184" s="11" t="s">
        <v>431</v>
      </c>
      <c r="E184" s="13">
        <v>1</v>
      </c>
      <c r="F184" s="10" t="s">
        <v>836</v>
      </c>
      <c r="G184" s="10" t="s">
        <v>833</v>
      </c>
      <c r="H184" s="16">
        <f t="shared" si="4"/>
        <v>35000000</v>
      </c>
      <c r="I184" s="16"/>
      <c r="J184" s="16"/>
      <c r="K184" s="16"/>
      <c r="L184" s="16"/>
      <c r="M184" s="16"/>
      <c r="N184" s="16"/>
      <c r="O184" s="16"/>
      <c r="P184" s="16"/>
      <c r="Q184" s="16">
        <v>35000000</v>
      </c>
      <c r="R184" s="16"/>
      <c r="S184" s="16"/>
      <c r="T184" s="16"/>
      <c r="U184" s="16"/>
      <c r="V184" s="16"/>
      <c r="W184" s="16"/>
    </row>
    <row r="185" spans="1:23" s="32" customFormat="1" ht="45" x14ac:dyDescent="0.25">
      <c r="A185" s="10" t="s">
        <v>76</v>
      </c>
      <c r="B185" s="11" t="s">
        <v>19</v>
      </c>
      <c r="C185" s="12" t="s">
        <v>432</v>
      </c>
      <c r="D185" s="11" t="s">
        <v>433</v>
      </c>
      <c r="E185" s="13">
        <v>5</v>
      </c>
      <c r="F185" s="10" t="s">
        <v>836</v>
      </c>
      <c r="G185" s="10" t="s">
        <v>833</v>
      </c>
      <c r="H185" s="16">
        <f t="shared" si="4"/>
        <v>20000000</v>
      </c>
      <c r="I185" s="16"/>
      <c r="J185" s="16"/>
      <c r="K185" s="16"/>
      <c r="L185" s="16"/>
      <c r="M185" s="16"/>
      <c r="N185" s="16"/>
      <c r="O185" s="16"/>
      <c r="P185" s="16"/>
      <c r="Q185" s="16">
        <v>20000000</v>
      </c>
      <c r="R185" s="16"/>
      <c r="S185" s="16"/>
      <c r="T185" s="16"/>
      <c r="U185" s="16"/>
      <c r="V185" s="16"/>
      <c r="W185" s="16"/>
    </row>
    <row r="186" spans="1:23" s="32" customFormat="1" ht="45" x14ac:dyDescent="0.25">
      <c r="A186" s="10" t="s">
        <v>76</v>
      </c>
      <c r="B186" s="11" t="s">
        <v>19</v>
      </c>
      <c r="C186" s="12" t="s">
        <v>434</v>
      </c>
      <c r="D186" s="11" t="s">
        <v>435</v>
      </c>
      <c r="E186" s="13">
        <v>6</v>
      </c>
      <c r="F186" s="10" t="s">
        <v>836</v>
      </c>
      <c r="G186" s="10" t="s">
        <v>833</v>
      </c>
      <c r="H186" s="16">
        <f t="shared" si="4"/>
        <v>5000000</v>
      </c>
      <c r="I186" s="16"/>
      <c r="J186" s="16"/>
      <c r="K186" s="16"/>
      <c r="L186" s="16"/>
      <c r="M186" s="16"/>
      <c r="N186" s="16"/>
      <c r="O186" s="16"/>
      <c r="P186" s="16"/>
      <c r="Q186" s="16">
        <v>5000000</v>
      </c>
      <c r="R186" s="16"/>
      <c r="S186" s="16"/>
      <c r="T186" s="16"/>
      <c r="U186" s="16"/>
      <c r="V186" s="16"/>
      <c r="W186" s="16"/>
    </row>
    <row r="187" spans="1:23" ht="21" x14ac:dyDescent="0.25">
      <c r="A187" s="36" t="s">
        <v>850</v>
      </c>
      <c r="B187" s="37"/>
      <c r="C187" s="38"/>
      <c r="D187" s="37"/>
      <c r="E187" s="39"/>
      <c r="F187" s="36"/>
      <c r="G187" s="36"/>
      <c r="H187" s="63">
        <f>SUM(H164:H186)</f>
        <v>626948434</v>
      </c>
      <c r="I187" s="40"/>
      <c r="J187" s="41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</row>
    <row r="188" spans="1:23" s="32" customFormat="1" ht="60" x14ac:dyDescent="0.25">
      <c r="A188" s="10" t="s">
        <v>77</v>
      </c>
      <c r="B188" s="11" t="s">
        <v>20</v>
      </c>
      <c r="C188" s="12" t="s">
        <v>436</v>
      </c>
      <c r="D188" s="11" t="s">
        <v>437</v>
      </c>
      <c r="E188" s="13">
        <v>1</v>
      </c>
      <c r="F188" s="10" t="s">
        <v>834</v>
      </c>
      <c r="G188" s="10" t="s">
        <v>835</v>
      </c>
      <c r="H188" s="16">
        <f t="shared" ref="H188:H208" si="5">SUM(I188:W188)</f>
        <v>1000000</v>
      </c>
      <c r="I188" s="16"/>
      <c r="J188" s="16"/>
      <c r="K188" s="16"/>
      <c r="L188" s="16"/>
      <c r="M188" s="16"/>
      <c r="N188" s="16"/>
      <c r="O188" s="16"/>
      <c r="P188" s="16">
        <v>1000000</v>
      </c>
      <c r="Q188" s="16"/>
      <c r="R188" s="16"/>
      <c r="S188" s="16"/>
      <c r="T188" s="16"/>
      <c r="U188" s="16"/>
      <c r="V188" s="16"/>
      <c r="W188" s="16"/>
    </row>
    <row r="189" spans="1:23" s="32" customFormat="1" ht="60" x14ac:dyDescent="0.25">
      <c r="A189" s="10" t="s">
        <v>77</v>
      </c>
      <c r="B189" s="11" t="s">
        <v>20</v>
      </c>
      <c r="C189" s="12" t="s">
        <v>438</v>
      </c>
      <c r="D189" s="11" t="s">
        <v>439</v>
      </c>
      <c r="E189" s="13">
        <v>1</v>
      </c>
      <c r="F189" s="10" t="s">
        <v>834</v>
      </c>
      <c r="G189" s="10" t="s">
        <v>835</v>
      </c>
      <c r="H189" s="16">
        <f t="shared" si="5"/>
        <v>727235532.91999996</v>
      </c>
      <c r="I189" s="16"/>
      <c r="J189" s="16"/>
      <c r="K189" s="16"/>
      <c r="L189" s="16"/>
      <c r="M189" s="16">
        <v>727235532.91999996</v>
      </c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1:23" s="32" customFormat="1" ht="60" x14ac:dyDescent="0.25">
      <c r="A190" s="10" t="s">
        <v>77</v>
      </c>
      <c r="B190" s="11" t="s">
        <v>20</v>
      </c>
      <c r="C190" s="12" t="s">
        <v>440</v>
      </c>
      <c r="D190" s="11" t="s">
        <v>441</v>
      </c>
      <c r="E190" s="13">
        <v>6</v>
      </c>
      <c r="F190" s="10" t="s">
        <v>834</v>
      </c>
      <c r="G190" s="10" t="s">
        <v>835</v>
      </c>
      <c r="H190" s="59">
        <f t="shared" si="5"/>
        <v>1000</v>
      </c>
      <c r="I190" s="16"/>
      <c r="J190" s="16"/>
      <c r="K190" s="16"/>
      <c r="L190" s="16"/>
      <c r="M190" s="16">
        <v>1000</v>
      </c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1:23" s="32" customFormat="1" ht="60" x14ac:dyDescent="0.25">
      <c r="A191" s="10" t="s">
        <v>77</v>
      </c>
      <c r="B191" s="11" t="s">
        <v>20</v>
      </c>
      <c r="C191" s="12" t="s">
        <v>442</v>
      </c>
      <c r="D191" s="11" t="s">
        <v>443</v>
      </c>
      <c r="E191" s="13">
        <v>8</v>
      </c>
      <c r="F191" s="10" t="s">
        <v>834</v>
      </c>
      <c r="G191" s="10" t="s">
        <v>833</v>
      </c>
      <c r="H191" s="16">
        <f t="shared" si="5"/>
        <v>1000000</v>
      </c>
      <c r="I191" s="16"/>
      <c r="J191" s="16"/>
      <c r="K191" s="16"/>
      <c r="L191" s="16"/>
      <c r="M191" s="16"/>
      <c r="N191" s="16"/>
      <c r="O191" s="16"/>
      <c r="P191" s="16">
        <v>1000000</v>
      </c>
      <c r="Q191" s="16"/>
      <c r="R191" s="16"/>
      <c r="S191" s="16"/>
      <c r="T191" s="16"/>
      <c r="U191" s="16"/>
      <c r="V191" s="16"/>
      <c r="W191" s="16"/>
    </row>
    <row r="192" spans="1:23" s="32" customFormat="1" ht="60" x14ac:dyDescent="0.25">
      <c r="A192" s="10" t="s">
        <v>77</v>
      </c>
      <c r="B192" s="11" t="s">
        <v>20</v>
      </c>
      <c r="C192" s="12" t="s">
        <v>444</v>
      </c>
      <c r="D192" s="11" t="s">
        <v>445</v>
      </c>
      <c r="E192" s="13">
        <v>10</v>
      </c>
      <c r="F192" s="10" t="s">
        <v>834</v>
      </c>
      <c r="G192" s="10" t="s">
        <v>833</v>
      </c>
      <c r="H192" s="16">
        <f t="shared" si="5"/>
        <v>1000000</v>
      </c>
      <c r="I192" s="16"/>
      <c r="J192" s="16"/>
      <c r="K192" s="16"/>
      <c r="L192" s="16"/>
      <c r="M192" s="16"/>
      <c r="N192" s="16"/>
      <c r="O192" s="16"/>
      <c r="P192" s="16">
        <v>1000000</v>
      </c>
      <c r="Q192" s="16"/>
      <c r="R192" s="16"/>
      <c r="S192" s="16"/>
      <c r="T192" s="16"/>
      <c r="U192" s="16"/>
      <c r="V192" s="16"/>
      <c r="W192" s="16"/>
    </row>
    <row r="193" spans="1:23" s="32" customFormat="1" ht="60" x14ac:dyDescent="0.25">
      <c r="A193" s="10" t="s">
        <v>77</v>
      </c>
      <c r="B193" s="11" t="s">
        <v>20</v>
      </c>
      <c r="C193" s="12" t="s">
        <v>446</v>
      </c>
      <c r="D193" s="11" t="s">
        <v>447</v>
      </c>
      <c r="E193" s="13">
        <v>1</v>
      </c>
      <c r="F193" s="10" t="s">
        <v>836</v>
      </c>
      <c r="G193" s="10" t="s">
        <v>833</v>
      </c>
      <c r="H193" s="16">
        <f t="shared" si="5"/>
        <v>3000000</v>
      </c>
      <c r="I193" s="16"/>
      <c r="J193" s="16"/>
      <c r="K193" s="16"/>
      <c r="L193" s="16"/>
      <c r="M193" s="16"/>
      <c r="N193" s="16"/>
      <c r="O193" s="16"/>
      <c r="P193" s="16">
        <v>3000000</v>
      </c>
      <c r="Q193" s="16"/>
      <c r="R193" s="16"/>
      <c r="S193" s="16"/>
      <c r="T193" s="16"/>
      <c r="U193" s="16"/>
      <c r="V193" s="16"/>
      <c r="W193" s="16"/>
    </row>
    <row r="194" spans="1:23" s="32" customFormat="1" ht="60" x14ac:dyDescent="0.25">
      <c r="A194" s="10" t="s">
        <v>77</v>
      </c>
      <c r="B194" s="11" t="s">
        <v>20</v>
      </c>
      <c r="C194" s="12" t="s">
        <v>448</v>
      </c>
      <c r="D194" s="11" t="s">
        <v>449</v>
      </c>
      <c r="E194" s="13">
        <v>1</v>
      </c>
      <c r="F194" s="10" t="s">
        <v>836</v>
      </c>
      <c r="G194" s="10" t="s">
        <v>835</v>
      </c>
      <c r="H194" s="16">
        <f t="shared" si="5"/>
        <v>3000000</v>
      </c>
      <c r="I194" s="16"/>
      <c r="J194" s="16"/>
      <c r="K194" s="16"/>
      <c r="L194" s="16"/>
      <c r="M194" s="16"/>
      <c r="N194" s="16"/>
      <c r="O194" s="16"/>
      <c r="P194" s="16">
        <v>3000000</v>
      </c>
      <c r="Q194" s="16"/>
      <c r="R194" s="16"/>
      <c r="S194" s="16"/>
      <c r="T194" s="16"/>
      <c r="U194" s="16"/>
      <c r="V194" s="16"/>
      <c r="W194" s="16"/>
    </row>
    <row r="195" spans="1:23" s="32" customFormat="1" ht="60" x14ac:dyDescent="0.25">
      <c r="A195" s="10" t="s">
        <v>77</v>
      </c>
      <c r="B195" s="11" t="s">
        <v>20</v>
      </c>
      <c r="C195" s="12" t="s">
        <v>450</v>
      </c>
      <c r="D195" s="11" t="s">
        <v>451</v>
      </c>
      <c r="E195" s="13">
        <v>25</v>
      </c>
      <c r="F195" s="10" t="s">
        <v>836</v>
      </c>
      <c r="G195" s="10" t="s">
        <v>833</v>
      </c>
      <c r="H195" s="16">
        <f t="shared" si="5"/>
        <v>1000000</v>
      </c>
      <c r="I195" s="16"/>
      <c r="J195" s="16"/>
      <c r="K195" s="16"/>
      <c r="L195" s="16"/>
      <c r="M195" s="16"/>
      <c r="N195" s="16"/>
      <c r="O195" s="16"/>
      <c r="P195" s="16">
        <v>1000000</v>
      </c>
      <c r="Q195" s="16"/>
      <c r="R195" s="16"/>
      <c r="S195" s="16"/>
      <c r="T195" s="16"/>
      <c r="U195" s="16"/>
      <c r="V195" s="16"/>
      <c r="W195" s="16"/>
    </row>
    <row r="196" spans="1:23" s="32" customFormat="1" ht="75.75" x14ac:dyDescent="0.25">
      <c r="A196" s="10" t="s">
        <v>77</v>
      </c>
      <c r="B196" s="11" t="s">
        <v>20</v>
      </c>
      <c r="C196" s="34" t="s">
        <v>875</v>
      </c>
      <c r="D196" s="11" t="s">
        <v>452</v>
      </c>
      <c r="E196" s="13">
        <v>3</v>
      </c>
      <c r="F196" s="10" t="s">
        <v>834</v>
      </c>
      <c r="G196" s="10" t="s">
        <v>833</v>
      </c>
      <c r="H196" s="16">
        <f t="shared" si="5"/>
        <v>1000000</v>
      </c>
      <c r="I196" s="16"/>
      <c r="J196" s="16"/>
      <c r="K196" s="16"/>
      <c r="L196" s="16"/>
      <c r="M196" s="16"/>
      <c r="N196" s="16"/>
      <c r="O196" s="16"/>
      <c r="P196" s="16">
        <v>1000000</v>
      </c>
      <c r="Q196" s="16"/>
      <c r="R196" s="16"/>
      <c r="S196" s="16"/>
      <c r="T196" s="16"/>
      <c r="U196" s="16"/>
      <c r="V196" s="16"/>
      <c r="W196" s="16"/>
    </row>
    <row r="197" spans="1:23" s="32" customFormat="1" ht="60" x14ac:dyDescent="0.25">
      <c r="A197" s="10" t="s">
        <v>77</v>
      </c>
      <c r="B197" s="11" t="s">
        <v>20</v>
      </c>
      <c r="C197" s="12" t="s">
        <v>453</v>
      </c>
      <c r="D197" s="11" t="s">
        <v>454</v>
      </c>
      <c r="E197" s="13">
        <v>2</v>
      </c>
      <c r="F197" s="10" t="s">
        <v>836</v>
      </c>
      <c r="G197" s="10" t="s">
        <v>833</v>
      </c>
      <c r="H197" s="16">
        <f t="shared" si="5"/>
        <v>37233202</v>
      </c>
      <c r="I197" s="16"/>
      <c r="J197" s="16"/>
      <c r="K197" s="16"/>
      <c r="L197" s="16"/>
      <c r="M197" s="16"/>
      <c r="N197" s="16"/>
      <c r="O197" s="16"/>
      <c r="P197" s="16">
        <v>37233202</v>
      </c>
      <c r="Q197" s="16"/>
      <c r="R197" s="16"/>
      <c r="S197" s="16"/>
      <c r="T197" s="16"/>
      <c r="U197" s="16"/>
      <c r="V197" s="16"/>
      <c r="W197" s="16"/>
    </row>
    <row r="198" spans="1:23" s="32" customFormat="1" ht="60" x14ac:dyDescent="0.25">
      <c r="A198" s="10" t="s">
        <v>77</v>
      </c>
      <c r="B198" s="11" t="s">
        <v>20</v>
      </c>
      <c r="C198" s="12" t="s">
        <v>455</v>
      </c>
      <c r="D198" s="12" t="s">
        <v>876</v>
      </c>
      <c r="E198" s="13">
        <v>1</v>
      </c>
      <c r="F198" s="10" t="s">
        <v>836</v>
      </c>
      <c r="G198" s="10" t="s">
        <v>833</v>
      </c>
      <c r="H198" s="16">
        <f t="shared" si="5"/>
        <v>1000000</v>
      </c>
      <c r="I198" s="16"/>
      <c r="J198" s="16"/>
      <c r="K198" s="16"/>
      <c r="L198" s="16"/>
      <c r="M198" s="16"/>
      <c r="N198" s="16"/>
      <c r="O198" s="16"/>
      <c r="P198" s="16">
        <v>1000000</v>
      </c>
      <c r="Q198" s="16"/>
      <c r="R198" s="16"/>
      <c r="S198" s="16"/>
      <c r="T198" s="16"/>
      <c r="U198" s="16"/>
      <c r="V198" s="16"/>
      <c r="W198" s="16"/>
    </row>
    <row r="199" spans="1:23" s="32" customFormat="1" ht="90" x14ac:dyDescent="0.25">
      <c r="A199" s="10" t="s">
        <v>77</v>
      </c>
      <c r="B199" s="11" t="s">
        <v>20</v>
      </c>
      <c r="C199" s="12" t="s">
        <v>456</v>
      </c>
      <c r="D199" s="12" t="s">
        <v>877</v>
      </c>
      <c r="E199" s="13">
        <v>1</v>
      </c>
      <c r="F199" s="10" t="s">
        <v>836</v>
      </c>
      <c r="G199" s="10" t="s">
        <v>833</v>
      </c>
      <c r="H199" s="16">
        <f t="shared" si="5"/>
        <v>10000000</v>
      </c>
      <c r="I199" s="16"/>
      <c r="J199" s="16"/>
      <c r="K199" s="16"/>
      <c r="L199" s="16"/>
      <c r="M199" s="16"/>
      <c r="N199" s="16"/>
      <c r="O199" s="16"/>
      <c r="P199" s="16">
        <v>10000000</v>
      </c>
      <c r="Q199" s="16"/>
      <c r="R199" s="16"/>
      <c r="S199" s="16"/>
      <c r="T199" s="16"/>
      <c r="U199" s="16"/>
      <c r="V199" s="16"/>
      <c r="W199" s="16"/>
    </row>
    <row r="200" spans="1:23" s="32" customFormat="1" ht="60" x14ac:dyDescent="0.25">
      <c r="A200" s="10" t="s">
        <v>77</v>
      </c>
      <c r="B200" s="11" t="s">
        <v>20</v>
      </c>
      <c r="C200" s="12" t="s">
        <v>457</v>
      </c>
      <c r="D200" s="12" t="s">
        <v>878</v>
      </c>
      <c r="E200" s="13">
        <v>1</v>
      </c>
      <c r="F200" s="10" t="s">
        <v>836</v>
      </c>
      <c r="G200" s="10" t="s">
        <v>833</v>
      </c>
      <c r="H200" s="16">
        <f t="shared" si="5"/>
        <v>5000000</v>
      </c>
      <c r="I200" s="16"/>
      <c r="J200" s="16"/>
      <c r="K200" s="16"/>
      <c r="L200" s="16"/>
      <c r="M200" s="16"/>
      <c r="N200" s="16"/>
      <c r="O200" s="16"/>
      <c r="P200" s="16">
        <v>5000000</v>
      </c>
      <c r="Q200" s="16"/>
      <c r="R200" s="16"/>
      <c r="S200" s="16"/>
      <c r="T200" s="16"/>
      <c r="U200" s="16"/>
      <c r="V200" s="16"/>
      <c r="W200" s="16"/>
    </row>
    <row r="201" spans="1:23" s="32" customFormat="1" ht="60" x14ac:dyDescent="0.25">
      <c r="A201" s="10" t="s">
        <v>77</v>
      </c>
      <c r="B201" s="11" t="s">
        <v>20</v>
      </c>
      <c r="C201" s="12" t="s">
        <v>458</v>
      </c>
      <c r="D201" s="12" t="s">
        <v>879</v>
      </c>
      <c r="E201" s="13">
        <v>5</v>
      </c>
      <c r="F201" s="10" t="s">
        <v>836</v>
      </c>
      <c r="G201" s="10" t="s">
        <v>833</v>
      </c>
      <c r="H201" s="16">
        <f t="shared" si="5"/>
        <v>5000000</v>
      </c>
      <c r="I201" s="16"/>
      <c r="J201" s="16"/>
      <c r="K201" s="16"/>
      <c r="L201" s="16"/>
      <c r="M201" s="16"/>
      <c r="N201" s="16"/>
      <c r="O201" s="16"/>
      <c r="P201" s="16">
        <v>5000000</v>
      </c>
      <c r="Q201" s="16"/>
      <c r="R201" s="16"/>
      <c r="S201" s="16"/>
      <c r="T201" s="16"/>
      <c r="U201" s="16"/>
      <c r="V201" s="16"/>
      <c r="W201" s="16"/>
    </row>
    <row r="202" spans="1:23" s="32" customFormat="1" ht="60" x14ac:dyDescent="0.25">
      <c r="A202" s="10" t="s">
        <v>77</v>
      </c>
      <c r="B202" s="11" t="s">
        <v>20</v>
      </c>
      <c r="C202" s="12" t="s">
        <v>459</v>
      </c>
      <c r="D202" s="11" t="s">
        <v>880</v>
      </c>
      <c r="E202" s="13">
        <v>1</v>
      </c>
      <c r="F202" s="10" t="s">
        <v>834</v>
      </c>
      <c r="G202" s="10" t="s">
        <v>835</v>
      </c>
      <c r="H202" s="16">
        <f t="shared" si="5"/>
        <v>20000000</v>
      </c>
      <c r="I202" s="16"/>
      <c r="J202" s="16"/>
      <c r="K202" s="16"/>
      <c r="L202" s="16"/>
      <c r="M202" s="16"/>
      <c r="N202" s="16"/>
      <c r="O202" s="16"/>
      <c r="P202" s="16">
        <v>20000000</v>
      </c>
      <c r="Q202" s="16"/>
      <c r="R202" s="16"/>
      <c r="S202" s="16"/>
      <c r="T202" s="16"/>
      <c r="U202" s="16"/>
      <c r="V202" s="16"/>
      <c r="W202" s="16"/>
    </row>
    <row r="203" spans="1:23" s="32" customFormat="1" ht="60" x14ac:dyDescent="0.25">
      <c r="A203" s="10" t="s">
        <v>77</v>
      </c>
      <c r="B203" s="11" t="s">
        <v>20</v>
      </c>
      <c r="C203" s="12" t="s">
        <v>460</v>
      </c>
      <c r="D203" s="11" t="s">
        <v>461</v>
      </c>
      <c r="E203" s="13">
        <v>2</v>
      </c>
      <c r="F203" s="10" t="s">
        <v>834</v>
      </c>
      <c r="G203" s="10" t="s">
        <v>833</v>
      </c>
      <c r="H203" s="16">
        <f t="shared" si="5"/>
        <v>16000000</v>
      </c>
      <c r="I203" s="16"/>
      <c r="J203" s="16"/>
      <c r="K203" s="16"/>
      <c r="L203" s="16"/>
      <c r="M203" s="16"/>
      <c r="N203" s="16"/>
      <c r="O203" s="16"/>
      <c r="P203" s="16">
        <v>16000000</v>
      </c>
      <c r="Q203" s="16"/>
      <c r="R203" s="16"/>
      <c r="S203" s="16"/>
      <c r="T203" s="16"/>
      <c r="U203" s="16"/>
      <c r="V203" s="16"/>
      <c r="W203" s="16"/>
    </row>
    <row r="204" spans="1:23" s="32" customFormat="1" ht="60" x14ac:dyDescent="0.25">
      <c r="A204" s="10" t="s">
        <v>77</v>
      </c>
      <c r="B204" s="11" t="s">
        <v>21</v>
      </c>
      <c r="C204" s="12" t="s">
        <v>462</v>
      </c>
      <c r="D204" s="11" t="s">
        <v>463</v>
      </c>
      <c r="E204" s="13">
        <v>1000</v>
      </c>
      <c r="F204" s="10" t="s">
        <v>836</v>
      </c>
      <c r="G204" s="10" t="s">
        <v>833</v>
      </c>
      <c r="H204" s="16">
        <f t="shared" si="5"/>
        <v>50000000</v>
      </c>
      <c r="I204" s="16"/>
      <c r="J204" s="16"/>
      <c r="K204" s="16"/>
      <c r="L204" s="16"/>
      <c r="M204" s="16"/>
      <c r="N204" s="16"/>
      <c r="O204" s="16"/>
      <c r="P204" s="16">
        <v>50000000</v>
      </c>
      <c r="Q204" s="16"/>
      <c r="R204" s="16"/>
      <c r="S204" s="16"/>
      <c r="T204" s="16"/>
      <c r="U204" s="16"/>
      <c r="V204" s="16"/>
      <c r="W204" s="16"/>
    </row>
    <row r="205" spans="1:23" s="32" customFormat="1" ht="30" x14ac:dyDescent="0.25">
      <c r="A205" s="10" t="s">
        <v>77</v>
      </c>
      <c r="B205" s="11" t="s">
        <v>21</v>
      </c>
      <c r="C205" s="12" t="s">
        <v>464</v>
      </c>
      <c r="D205" s="11" t="s">
        <v>465</v>
      </c>
      <c r="E205" s="13">
        <v>1</v>
      </c>
      <c r="F205" s="10" t="s">
        <v>836</v>
      </c>
      <c r="G205" s="10" t="s">
        <v>833</v>
      </c>
      <c r="H205" s="16">
        <f t="shared" si="5"/>
        <v>5000000</v>
      </c>
      <c r="I205" s="16"/>
      <c r="J205" s="16"/>
      <c r="K205" s="16"/>
      <c r="L205" s="16"/>
      <c r="M205" s="16"/>
      <c r="N205" s="16"/>
      <c r="O205" s="16"/>
      <c r="P205" s="16">
        <v>5000000</v>
      </c>
      <c r="Q205" s="16"/>
      <c r="R205" s="16"/>
      <c r="S205" s="16"/>
      <c r="T205" s="16"/>
      <c r="U205" s="16"/>
      <c r="V205" s="16"/>
      <c r="W205" s="16"/>
    </row>
    <row r="206" spans="1:23" s="32" customFormat="1" ht="45" x14ac:dyDescent="0.25">
      <c r="A206" s="10" t="s">
        <v>77</v>
      </c>
      <c r="B206" s="11" t="s">
        <v>21</v>
      </c>
      <c r="C206" s="12" t="s">
        <v>466</v>
      </c>
      <c r="D206" s="12" t="s">
        <v>881</v>
      </c>
      <c r="E206" s="13">
        <v>1</v>
      </c>
      <c r="F206" s="10" t="s">
        <v>836</v>
      </c>
      <c r="G206" s="10" t="s">
        <v>833</v>
      </c>
      <c r="H206" s="16">
        <f t="shared" si="5"/>
        <v>20000000</v>
      </c>
      <c r="I206" s="16"/>
      <c r="J206" s="16"/>
      <c r="K206" s="16"/>
      <c r="L206" s="16"/>
      <c r="M206" s="16"/>
      <c r="N206" s="16"/>
      <c r="O206" s="16"/>
      <c r="P206" s="16">
        <v>20000000</v>
      </c>
      <c r="Q206" s="16"/>
      <c r="R206" s="16"/>
      <c r="S206" s="16"/>
      <c r="T206" s="16"/>
      <c r="U206" s="16"/>
      <c r="V206" s="16"/>
      <c r="W206" s="16"/>
    </row>
    <row r="207" spans="1:23" s="32" customFormat="1" ht="45" x14ac:dyDescent="0.25">
      <c r="A207" s="10" t="s">
        <v>77</v>
      </c>
      <c r="B207" s="11" t="s">
        <v>21</v>
      </c>
      <c r="C207" s="12" t="s">
        <v>467</v>
      </c>
      <c r="D207" s="11" t="s">
        <v>468</v>
      </c>
      <c r="E207" s="13">
        <v>30</v>
      </c>
      <c r="F207" s="10" t="s">
        <v>836</v>
      </c>
      <c r="G207" s="10" t="s">
        <v>833</v>
      </c>
      <c r="H207" s="16">
        <f t="shared" si="5"/>
        <v>10000000</v>
      </c>
      <c r="I207" s="16"/>
      <c r="J207" s="16"/>
      <c r="K207" s="16"/>
      <c r="L207" s="16"/>
      <c r="M207" s="16"/>
      <c r="N207" s="16"/>
      <c r="O207" s="16"/>
      <c r="P207" s="16">
        <v>10000000</v>
      </c>
      <c r="Q207" s="16"/>
      <c r="R207" s="16"/>
      <c r="S207" s="16"/>
      <c r="T207" s="16"/>
      <c r="U207" s="16"/>
      <c r="V207" s="16"/>
      <c r="W207" s="16"/>
    </row>
    <row r="208" spans="1:23" s="32" customFormat="1" ht="30" x14ac:dyDescent="0.25">
      <c r="A208" s="10" t="s">
        <v>77</v>
      </c>
      <c r="B208" s="11" t="s">
        <v>22</v>
      </c>
      <c r="C208" s="12" t="s">
        <v>469</v>
      </c>
      <c r="D208" s="12" t="s">
        <v>469</v>
      </c>
      <c r="E208" s="13">
        <v>1</v>
      </c>
      <c r="F208" s="10" t="s">
        <v>834</v>
      </c>
      <c r="G208" s="10" t="s">
        <v>833</v>
      </c>
      <c r="H208" s="16">
        <f t="shared" si="5"/>
        <v>338827145</v>
      </c>
      <c r="I208" s="16"/>
      <c r="J208" s="16"/>
      <c r="K208" s="16"/>
      <c r="L208" s="16"/>
      <c r="M208" s="16">
        <v>338827145</v>
      </c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1:23" ht="21" x14ac:dyDescent="0.25">
      <c r="A209" s="36" t="s">
        <v>849</v>
      </c>
      <c r="B209" s="37"/>
      <c r="C209" s="38"/>
      <c r="D209" s="37"/>
      <c r="E209" s="39"/>
      <c r="F209" s="36"/>
      <c r="G209" s="36"/>
      <c r="H209" s="64">
        <f>SUM(H188:H208)</f>
        <v>1256296879.9200001</v>
      </c>
      <c r="I209" s="40"/>
      <c r="J209" s="41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</row>
    <row r="210" spans="1:23" s="32" customFormat="1" ht="30" x14ac:dyDescent="0.25">
      <c r="A210" s="10" t="s">
        <v>78</v>
      </c>
      <c r="B210" s="11" t="s">
        <v>23</v>
      </c>
      <c r="C210" s="12" t="s">
        <v>858</v>
      </c>
      <c r="D210" s="11" t="s">
        <v>860</v>
      </c>
      <c r="E210" s="13">
        <v>1</v>
      </c>
      <c r="F210" s="10" t="s">
        <v>836</v>
      </c>
      <c r="G210" s="10" t="s">
        <v>835</v>
      </c>
      <c r="H210" s="59">
        <f t="shared" ref="H210:H218" si="6">SUM(I210:W210)</f>
        <v>1000</v>
      </c>
      <c r="I210" s="16"/>
      <c r="J210" s="16"/>
      <c r="K210" s="16"/>
      <c r="L210" s="16"/>
      <c r="M210" s="16">
        <v>1000</v>
      </c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1:23" s="32" customFormat="1" ht="45" x14ac:dyDescent="0.25">
      <c r="A211" s="10" t="s">
        <v>78</v>
      </c>
      <c r="B211" s="11" t="s">
        <v>23</v>
      </c>
      <c r="C211" s="12" t="s">
        <v>470</v>
      </c>
      <c r="D211" s="11" t="s">
        <v>471</v>
      </c>
      <c r="E211" s="13">
        <v>1</v>
      </c>
      <c r="F211" s="10" t="s">
        <v>836</v>
      </c>
      <c r="G211" s="10" t="s">
        <v>833</v>
      </c>
      <c r="H211" s="16">
        <f t="shared" si="6"/>
        <v>2208522715</v>
      </c>
      <c r="I211" s="16"/>
      <c r="J211" s="16"/>
      <c r="K211" s="16"/>
      <c r="L211" s="16">
        <v>2208522715</v>
      </c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1:23" s="32" customFormat="1" ht="45" x14ac:dyDescent="0.25">
      <c r="A212" s="10" t="s">
        <v>78</v>
      </c>
      <c r="B212" s="11" t="s">
        <v>23</v>
      </c>
      <c r="C212" s="12" t="s">
        <v>472</v>
      </c>
      <c r="D212" s="11" t="s">
        <v>473</v>
      </c>
      <c r="E212" s="13">
        <v>100</v>
      </c>
      <c r="F212" s="10" t="s">
        <v>836</v>
      </c>
      <c r="G212" s="10" t="s">
        <v>835</v>
      </c>
      <c r="H212" s="59">
        <f t="shared" si="6"/>
        <v>1000</v>
      </c>
      <c r="I212" s="16"/>
      <c r="J212" s="16"/>
      <c r="K212" s="16"/>
      <c r="L212" s="16"/>
      <c r="M212" s="16">
        <v>1000</v>
      </c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1:23" s="32" customFormat="1" ht="30" x14ac:dyDescent="0.25">
      <c r="A213" s="10" t="s">
        <v>78</v>
      </c>
      <c r="B213" s="11" t="s">
        <v>23</v>
      </c>
      <c r="C213" s="12" t="s">
        <v>474</v>
      </c>
      <c r="D213" s="11" t="s">
        <v>475</v>
      </c>
      <c r="E213" s="13">
        <v>1</v>
      </c>
      <c r="F213" s="10" t="s">
        <v>836</v>
      </c>
      <c r="G213" s="10" t="s">
        <v>833</v>
      </c>
      <c r="H213" s="16">
        <f t="shared" si="6"/>
        <v>50000000</v>
      </c>
      <c r="I213" s="16"/>
      <c r="J213" s="16"/>
      <c r="K213" s="16"/>
      <c r="L213" s="16"/>
      <c r="M213" s="16">
        <v>50000000</v>
      </c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 spans="1:23" s="32" customFormat="1" ht="75" x14ac:dyDescent="0.25">
      <c r="A214" s="10" t="s">
        <v>78</v>
      </c>
      <c r="B214" s="11" t="s">
        <v>24</v>
      </c>
      <c r="C214" s="12" t="s">
        <v>476</v>
      </c>
      <c r="D214" s="11" t="s">
        <v>477</v>
      </c>
      <c r="E214" s="13">
        <v>2</v>
      </c>
      <c r="F214" s="10" t="s">
        <v>836</v>
      </c>
      <c r="G214" s="10" t="s">
        <v>835</v>
      </c>
      <c r="H214" s="16">
        <f t="shared" si="6"/>
        <v>550000000</v>
      </c>
      <c r="I214" s="16"/>
      <c r="J214" s="16"/>
      <c r="K214" s="16"/>
      <c r="L214" s="16"/>
      <c r="M214" s="16">
        <v>550000000</v>
      </c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1:23" s="32" customFormat="1" ht="45" x14ac:dyDescent="0.25">
      <c r="A215" s="10" t="s">
        <v>78</v>
      </c>
      <c r="B215" s="11" t="s">
        <v>23</v>
      </c>
      <c r="C215" s="12" t="s">
        <v>478</v>
      </c>
      <c r="D215" s="11" t="s">
        <v>479</v>
      </c>
      <c r="E215" s="13">
        <v>1</v>
      </c>
      <c r="F215" s="10" t="s">
        <v>836</v>
      </c>
      <c r="G215" s="10" t="s">
        <v>833</v>
      </c>
      <c r="H215" s="16">
        <f t="shared" si="6"/>
        <v>141000000</v>
      </c>
      <c r="I215" s="16"/>
      <c r="J215" s="16"/>
      <c r="K215" s="16"/>
      <c r="L215" s="16">
        <v>141000000</v>
      </c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1:23" s="32" customFormat="1" ht="60" x14ac:dyDescent="0.25">
      <c r="A216" s="10" t="s">
        <v>78</v>
      </c>
      <c r="B216" s="11" t="s">
        <v>23</v>
      </c>
      <c r="C216" s="12" t="s">
        <v>480</v>
      </c>
      <c r="D216" s="11" t="s">
        <v>481</v>
      </c>
      <c r="E216" s="13">
        <v>1</v>
      </c>
      <c r="F216" s="10" t="s">
        <v>836</v>
      </c>
      <c r="G216" s="10" t="s">
        <v>835</v>
      </c>
      <c r="H216" s="16">
        <f t="shared" si="6"/>
        <v>100000000</v>
      </c>
      <c r="I216" s="16"/>
      <c r="J216" s="16"/>
      <c r="K216" s="16"/>
      <c r="L216" s="16"/>
      <c r="M216" s="16">
        <v>100000000</v>
      </c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1:23" s="32" customFormat="1" ht="45" x14ac:dyDescent="0.25">
      <c r="A217" s="10" t="s">
        <v>78</v>
      </c>
      <c r="B217" s="11" t="s">
        <v>23</v>
      </c>
      <c r="C217" s="12" t="s">
        <v>482</v>
      </c>
      <c r="D217" s="11" t="s">
        <v>161</v>
      </c>
      <c r="E217" s="13">
        <v>3</v>
      </c>
      <c r="F217" s="10" t="s">
        <v>836</v>
      </c>
      <c r="G217" s="10" t="s">
        <v>835</v>
      </c>
      <c r="H217" s="59">
        <f t="shared" si="6"/>
        <v>1000</v>
      </c>
      <c r="I217" s="16"/>
      <c r="J217" s="16"/>
      <c r="K217" s="16"/>
      <c r="L217" s="16"/>
      <c r="M217" s="16">
        <v>1000</v>
      </c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spans="1:23" s="32" customFormat="1" ht="45" x14ac:dyDescent="0.25">
      <c r="A218" s="10" t="s">
        <v>78</v>
      </c>
      <c r="B218" s="11" t="s">
        <v>23</v>
      </c>
      <c r="C218" s="12" t="s">
        <v>887</v>
      </c>
      <c r="D218" s="11" t="s">
        <v>483</v>
      </c>
      <c r="E218" s="13">
        <v>400</v>
      </c>
      <c r="F218" s="10" t="s">
        <v>836</v>
      </c>
      <c r="G218" s="10" t="s">
        <v>833</v>
      </c>
      <c r="H218" s="16">
        <f t="shared" si="6"/>
        <v>74648</v>
      </c>
      <c r="I218" s="16"/>
      <c r="J218" s="16"/>
      <c r="K218" s="16"/>
      <c r="L218" s="16"/>
      <c r="M218" s="16">
        <v>74648</v>
      </c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 spans="1:23" ht="21" x14ac:dyDescent="0.25">
      <c r="A219" s="36" t="s">
        <v>848</v>
      </c>
      <c r="B219" s="37"/>
      <c r="C219" s="38"/>
      <c r="D219" s="37"/>
      <c r="E219" s="39"/>
      <c r="F219" s="36"/>
      <c r="G219" s="36"/>
      <c r="H219" s="64">
        <f>SUM(H210:H218)</f>
        <v>3049600363</v>
      </c>
      <c r="I219" s="40"/>
      <c r="J219" s="41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</row>
    <row r="220" spans="1:23" s="32" customFormat="1" ht="45" x14ac:dyDescent="0.25">
      <c r="A220" s="10" t="s">
        <v>79</v>
      </c>
      <c r="B220" s="11" t="s">
        <v>25</v>
      </c>
      <c r="C220" s="12" t="s">
        <v>484</v>
      </c>
      <c r="D220" s="11" t="s">
        <v>485</v>
      </c>
      <c r="E220" s="13">
        <v>1</v>
      </c>
      <c r="F220" s="10" t="s">
        <v>836</v>
      </c>
      <c r="G220" s="10" t="s">
        <v>835</v>
      </c>
      <c r="H220" s="59">
        <f t="shared" ref="H220:H224" si="7">SUM(I220:W220)</f>
        <v>1000</v>
      </c>
      <c r="I220" s="16"/>
      <c r="J220" s="16"/>
      <c r="K220" s="16"/>
      <c r="L220" s="16">
        <v>1000</v>
      </c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spans="1:23" s="32" customFormat="1" ht="75" x14ac:dyDescent="0.25">
      <c r="A221" s="10" t="s">
        <v>79</v>
      </c>
      <c r="B221" s="11" t="s">
        <v>26</v>
      </c>
      <c r="C221" s="12" t="s">
        <v>486</v>
      </c>
      <c r="D221" s="11" t="s">
        <v>487</v>
      </c>
      <c r="E221" s="13">
        <v>844</v>
      </c>
      <c r="F221" s="10" t="s">
        <v>836</v>
      </c>
      <c r="G221" s="10" t="s">
        <v>833</v>
      </c>
      <c r="H221" s="16">
        <f t="shared" si="7"/>
        <v>349997000</v>
      </c>
      <c r="I221" s="16"/>
      <c r="J221" s="16"/>
      <c r="K221" s="16"/>
      <c r="L221" s="16">
        <v>349997000</v>
      </c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 spans="1:23" s="32" customFormat="1" ht="45" x14ac:dyDescent="0.25">
      <c r="A222" s="10" t="s">
        <v>79</v>
      </c>
      <c r="B222" s="11" t="s">
        <v>26</v>
      </c>
      <c r="C222" s="12" t="s">
        <v>488</v>
      </c>
      <c r="D222" s="11" t="s">
        <v>489</v>
      </c>
      <c r="E222" s="13">
        <v>25</v>
      </c>
      <c r="F222" s="10" t="s">
        <v>836</v>
      </c>
      <c r="G222" s="10" t="s">
        <v>835</v>
      </c>
      <c r="H222" s="59">
        <f t="shared" si="7"/>
        <v>1000</v>
      </c>
      <c r="I222" s="16"/>
      <c r="J222" s="16"/>
      <c r="K222" s="16"/>
      <c r="L222" s="16">
        <v>1000</v>
      </c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 spans="1:23" s="32" customFormat="1" ht="45" x14ac:dyDescent="0.25">
      <c r="A223" s="10" t="s">
        <v>79</v>
      </c>
      <c r="B223" s="11" t="s">
        <v>26</v>
      </c>
      <c r="C223" s="12" t="s">
        <v>490</v>
      </c>
      <c r="D223" s="11" t="s">
        <v>491</v>
      </c>
      <c r="E223" s="13">
        <v>25</v>
      </c>
      <c r="F223" s="10" t="s">
        <v>836</v>
      </c>
      <c r="G223" s="10" t="s">
        <v>833</v>
      </c>
      <c r="H223" s="16">
        <f t="shared" si="7"/>
        <v>20000000</v>
      </c>
      <c r="I223" s="16"/>
      <c r="J223" s="16"/>
      <c r="K223" s="16"/>
      <c r="L223" s="16">
        <v>20000000</v>
      </c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 spans="1:23" s="32" customFormat="1" ht="60" x14ac:dyDescent="0.25">
      <c r="A224" s="10" t="s">
        <v>79</v>
      </c>
      <c r="B224" s="11" t="s">
        <v>26</v>
      </c>
      <c r="C224" s="12" t="s">
        <v>492</v>
      </c>
      <c r="D224" s="11" t="s">
        <v>493</v>
      </c>
      <c r="E224" s="13">
        <v>2</v>
      </c>
      <c r="F224" s="10" t="s">
        <v>836</v>
      </c>
      <c r="G224" s="10" t="s">
        <v>835</v>
      </c>
      <c r="H224" s="59">
        <f t="shared" si="7"/>
        <v>1000</v>
      </c>
      <c r="I224" s="16"/>
      <c r="J224" s="16"/>
      <c r="K224" s="16"/>
      <c r="L224" s="16">
        <v>1000</v>
      </c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 spans="1:23" ht="21" x14ac:dyDescent="0.25">
      <c r="A225" s="36" t="s">
        <v>847</v>
      </c>
      <c r="B225" s="37"/>
      <c r="C225" s="38"/>
      <c r="D225" s="37"/>
      <c r="E225" s="39"/>
      <c r="F225" s="36"/>
      <c r="G225" s="36"/>
      <c r="H225" s="40">
        <f>SUM(H220:H224)</f>
        <v>370000000</v>
      </c>
      <c r="I225" s="40"/>
      <c r="J225" s="41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</row>
    <row r="226" spans="1:23" s="32" customFormat="1" ht="75" x14ac:dyDescent="0.25">
      <c r="A226" s="10" t="s">
        <v>80</v>
      </c>
      <c r="B226" s="11" t="s">
        <v>27</v>
      </c>
      <c r="C226" s="12" t="s">
        <v>494</v>
      </c>
      <c r="D226" s="11" t="s">
        <v>495</v>
      </c>
      <c r="E226" s="13">
        <v>1</v>
      </c>
      <c r="F226" s="10" t="s">
        <v>836</v>
      </c>
      <c r="G226" s="10" t="s">
        <v>835</v>
      </c>
      <c r="H226" s="59">
        <f t="shared" ref="H226:H241" si="8">SUM(I226:W226)</f>
        <v>1000</v>
      </c>
      <c r="I226" s="16"/>
      <c r="J226" s="16"/>
      <c r="K226" s="16"/>
      <c r="L226" s="16"/>
      <c r="M226" s="16">
        <v>1000</v>
      </c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 spans="1:23" s="32" customFormat="1" ht="30" x14ac:dyDescent="0.25">
      <c r="A227" s="10" t="s">
        <v>80</v>
      </c>
      <c r="B227" s="11" t="s">
        <v>27</v>
      </c>
      <c r="C227" s="12" t="s">
        <v>496</v>
      </c>
      <c r="D227" s="11" t="s">
        <v>497</v>
      </c>
      <c r="E227" s="13">
        <v>1</v>
      </c>
      <c r="F227" s="10" t="s">
        <v>836</v>
      </c>
      <c r="G227" s="10" t="s">
        <v>833</v>
      </c>
      <c r="H227" s="16">
        <f t="shared" si="8"/>
        <v>10000000</v>
      </c>
      <c r="I227" s="16"/>
      <c r="J227" s="16"/>
      <c r="K227" s="16"/>
      <c r="L227" s="16"/>
      <c r="M227" s="16">
        <v>10000000</v>
      </c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spans="1:23" s="32" customFormat="1" ht="60" x14ac:dyDescent="0.25">
      <c r="A228" s="10" t="s">
        <v>80</v>
      </c>
      <c r="B228" s="11" t="s">
        <v>27</v>
      </c>
      <c r="C228" s="12" t="s">
        <v>498</v>
      </c>
      <c r="D228" s="11" t="s">
        <v>499</v>
      </c>
      <c r="E228" s="13">
        <v>4</v>
      </c>
      <c r="F228" s="10" t="s">
        <v>834</v>
      </c>
      <c r="G228" s="10" t="s">
        <v>833</v>
      </c>
      <c r="H228" s="16">
        <f t="shared" si="8"/>
        <v>40000000</v>
      </c>
      <c r="I228" s="16"/>
      <c r="J228" s="16"/>
      <c r="K228" s="16"/>
      <c r="L228" s="16">
        <v>40000000</v>
      </c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 spans="1:23" s="32" customFormat="1" ht="60" x14ac:dyDescent="0.25">
      <c r="A229" s="10" t="s">
        <v>80</v>
      </c>
      <c r="B229" s="11" t="s">
        <v>27</v>
      </c>
      <c r="C229" s="12" t="s">
        <v>500</v>
      </c>
      <c r="D229" s="11" t="s">
        <v>501</v>
      </c>
      <c r="E229" s="13">
        <v>1</v>
      </c>
      <c r="F229" s="10" t="s">
        <v>836</v>
      </c>
      <c r="G229" s="10" t="s">
        <v>835</v>
      </c>
      <c r="H229" s="59">
        <f t="shared" si="8"/>
        <v>1000</v>
      </c>
      <c r="I229" s="16"/>
      <c r="J229" s="16"/>
      <c r="K229" s="16"/>
      <c r="L229" s="16"/>
      <c r="M229" s="16">
        <v>1000</v>
      </c>
      <c r="N229" s="16"/>
      <c r="O229" s="16"/>
      <c r="P229" s="16"/>
      <c r="Q229" s="16"/>
      <c r="R229" s="16"/>
      <c r="S229" s="16"/>
      <c r="T229" s="16"/>
      <c r="U229" s="16"/>
      <c r="V229" s="16"/>
      <c r="W229" s="16"/>
    </row>
    <row r="230" spans="1:23" s="32" customFormat="1" ht="60" x14ac:dyDescent="0.25">
      <c r="A230" s="10" t="s">
        <v>80</v>
      </c>
      <c r="B230" s="11" t="s">
        <v>27</v>
      </c>
      <c r="C230" s="12" t="s">
        <v>502</v>
      </c>
      <c r="D230" s="11" t="s">
        <v>503</v>
      </c>
      <c r="E230" s="13">
        <v>1</v>
      </c>
      <c r="F230" s="10" t="s">
        <v>836</v>
      </c>
      <c r="G230" s="10" t="s">
        <v>833</v>
      </c>
      <c r="H230" s="16">
        <f t="shared" si="8"/>
        <v>10000000</v>
      </c>
      <c r="I230" s="16"/>
      <c r="J230" s="16"/>
      <c r="K230" s="16"/>
      <c r="L230" s="16"/>
      <c r="M230" s="16">
        <v>10000000</v>
      </c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 spans="1:23" s="32" customFormat="1" ht="60" x14ac:dyDescent="0.25">
      <c r="A231" s="10" t="s">
        <v>80</v>
      </c>
      <c r="B231" s="11" t="s">
        <v>27</v>
      </c>
      <c r="C231" s="12" t="s">
        <v>504</v>
      </c>
      <c r="D231" s="11" t="s">
        <v>505</v>
      </c>
      <c r="E231" s="13">
        <v>500</v>
      </c>
      <c r="F231" s="10" t="s">
        <v>836</v>
      </c>
      <c r="G231" s="10" t="s">
        <v>833</v>
      </c>
      <c r="H231" s="16">
        <f t="shared" si="8"/>
        <v>135695568</v>
      </c>
      <c r="I231" s="16"/>
      <c r="J231" s="16"/>
      <c r="K231" s="16"/>
      <c r="L231" s="16">
        <v>135695568</v>
      </c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spans="1:23" s="32" customFormat="1" ht="60" x14ac:dyDescent="0.25">
      <c r="A232" s="10" t="s">
        <v>80</v>
      </c>
      <c r="B232" s="11" t="s">
        <v>27</v>
      </c>
      <c r="C232" s="12" t="s">
        <v>506</v>
      </c>
      <c r="D232" s="11" t="s">
        <v>507</v>
      </c>
      <c r="E232" s="13">
        <v>1</v>
      </c>
      <c r="F232" s="10" t="s">
        <v>836</v>
      </c>
      <c r="G232" s="10" t="s">
        <v>833</v>
      </c>
      <c r="H232" s="16">
        <f t="shared" si="8"/>
        <v>15000000</v>
      </c>
      <c r="I232" s="16"/>
      <c r="J232" s="16"/>
      <c r="K232" s="16"/>
      <c r="L232" s="16"/>
      <c r="M232" s="16">
        <v>15000000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 spans="1:23" s="32" customFormat="1" ht="45" x14ac:dyDescent="0.25">
      <c r="A233" s="10" t="s">
        <v>80</v>
      </c>
      <c r="B233" s="11" t="s">
        <v>27</v>
      </c>
      <c r="C233" s="12" t="s">
        <v>508</v>
      </c>
      <c r="D233" s="11" t="s">
        <v>509</v>
      </c>
      <c r="E233" s="13">
        <v>3</v>
      </c>
      <c r="F233" s="10" t="s">
        <v>836</v>
      </c>
      <c r="G233" s="10" t="s">
        <v>833</v>
      </c>
      <c r="H233" s="16">
        <f t="shared" si="8"/>
        <v>12000000</v>
      </c>
      <c r="I233" s="16"/>
      <c r="J233" s="16"/>
      <c r="K233" s="16"/>
      <c r="L233" s="16"/>
      <c r="M233" s="16">
        <v>12000000</v>
      </c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 spans="1:23" s="32" customFormat="1" ht="60" x14ac:dyDescent="0.25">
      <c r="A234" s="10" t="s">
        <v>80</v>
      </c>
      <c r="B234" s="11" t="s">
        <v>27</v>
      </c>
      <c r="C234" s="12" t="s">
        <v>510</v>
      </c>
      <c r="D234" s="11" t="s">
        <v>511</v>
      </c>
      <c r="E234" s="13">
        <v>1</v>
      </c>
      <c r="F234" s="10" t="s">
        <v>836</v>
      </c>
      <c r="G234" s="10" t="s">
        <v>833</v>
      </c>
      <c r="H234" s="16">
        <f t="shared" si="8"/>
        <v>10000000</v>
      </c>
      <c r="I234" s="16"/>
      <c r="J234" s="16"/>
      <c r="K234" s="16"/>
      <c r="L234" s="16"/>
      <c r="M234" s="16">
        <v>10000000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 spans="1:23" s="32" customFormat="1" ht="90" x14ac:dyDescent="0.25">
      <c r="A235" s="10" t="s">
        <v>80</v>
      </c>
      <c r="B235" s="11" t="s">
        <v>27</v>
      </c>
      <c r="C235" s="12" t="s">
        <v>512</v>
      </c>
      <c r="D235" s="11" t="s">
        <v>513</v>
      </c>
      <c r="E235" s="13">
        <v>1</v>
      </c>
      <c r="F235" s="10" t="s">
        <v>836</v>
      </c>
      <c r="G235" s="10" t="s">
        <v>833</v>
      </c>
      <c r="H235" s="59">
        <f t="shared" si="8"/>
        <v>1000</v>
      </c>
      <c r="I235" s="16"/>
      <c r="J235" s="16"/>
      <c r="K235" s="16"/>
      <c r="L235" s="16"/>
      <c r="M235" s="16">
        <v>1000</v>
      </c>
      <c r="N235" s="16"/>
      <c r="O235" s="16"/>
      <c r="P235" s="16"/>
      <c r="Q235" s="16"/>
      <c r="R235" s="16"/>
      <c r="S235" s="16"/>
      <c r="T235" s="16"/>
      <c r="U235" s="16"/>
      <c r="V235" s="16"/>
      <c r="W235" s="16"/>
    </row>
    <row r="236" spans="1:23" s="32" customFormat="1" ht="45" x14ac:dyDescent="0.25">
      <c r="A236" s="10" t="s">
        <v>80</v>
      </c>
      <c r="B236" s="11" t="s">
        <v>27</v>
      </c>
      <c r="C236" s="12" t="s">
        <v>514</v>
      </c>
      <c r="D236" s="11" t="s">
        <v>515</v>
      </c>
      <c r="E236" s="13">
        <v>3500</v>
      </c>
      <c r="F236" s="10" t="s">
        <v>836</v>
      </c>
      <c r="G236" s="10" t="s">
        <v>833</v>
      </c>
      <c r="H236" s="59">
        <f t="shared" si="8"/>
        <v>1000</v>
      </c>
      <c r="I236" s="16"/>
      <c r="J236" s="16"/>
      <c r="K236" s="16"/>
      <c r="L236" s="16"/>
      <c r="M236" s="16">
        <v>1000</v>
      </c>
      <c r="N236" s="16"/>
      <c r="O236" s="16"/>
      <c r="P236" s="16"/>
      <c r="Q236" s="16"/>
      <c r="R236" s="16"/>
      <c r="S236" s="16"/>
      <c r="T236" s="16"/>
      <c r="U236" s="16"/>
      <c r="V236" s="16"/>
      <c r="W236" s="16"/>
    </row>
    <row r="237" spans="1:23" s="32" customFormat="1" ht="60" x14ac:dyDescent="0.25">
      <c r="A237" s="10" t="s">
        <v>80</v>
      </c>
      <c r="B237" s="11" t="s">
        <v>27</v>
      </c>
      <c r="C237" s="12" t="s">
        <v>516</v>
      </c>
      <c r="D237" s="11" t="s">
        <v>517</v>
      </c>
      <c r="E237" s="13">
        <v>1</v>
      </c>
      <c r="F237" s="10" t="s">
        <v>836</v>
      </c>
      <c r="G237" s="10" t="s">
        <v>833</v>
      </c>
      <c r="H237" s="16">
        <f t="shared" si="8"/>
        <v>25000000</v>
      </c>
      <c r="I237" s="16"/>
      <c r="J237" s="16"/>
      <c r="K237" s="16"/>
      <c r="L237" s="16"/>
      <c r="M237" s="16">
        <v>25000000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 spans="1:23" s="32" customFormat="1" ht="90" x14ac:dyDescent="0.25">
      <c r="A238" s="10" t="s">
        <v>80</v>
      </c>
      <c r="B238" s="11" t="s">
        <v>27</v>
      </c>
      <c r="C238" s="12" t="s">
        <v>518</v>
      </c>
      <c r="D238" s="11" t="s">
        <v>519</v>
      </c>
      <c r="E238" s="13">
        <v>1</v>
      </c>
      <c r="F238" s="10" t="s">
        <v>836</v>
      </c>
      <c r="G238" s="10" t="s">
        <v>833</v>
      </c>
      <c r="H238" s="16">
        <f t="shared" si="8"/>
        <v>19995000</v>
      </c>
      <c r="I238" s="16"/>
      <c r="J238" s="16"/>
      <c r="K238" s="16"/>
      <c r="L238" s="16"/>
      <c r="M238" s="16">
        <v>19995000</v>
      </c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spans="1:23" s="32" customFormat="1" ht="90" x14ac:dyDescent="0.25">
      <c r="A239" s="10" t="s">
        <v>80</v>
      </c>
      <c r="B239" s="11" t="s">
        <v>27</v>
      </c>
      <c r="C239" s="12" t="s">
        <v>520</v>
      </c>
      <c r="D239" s="11" t="s">
        <v>521</v>
      </c>
      <c r="E239" s="13">
        <v>2</v>
      </c>
      <c r="F239" s="10" t="s">
        <v>836</v>
      </c>
      <c r="G239" s="10" t="s">
        <v>833</v>
      </c>
      <c r="H239" s="16">
        <f t="shared" si="8"/>
        <v>20000000</v>
      </c>
      <c r="I239" s="16"/>
      <c r="J239" s="16"/>
      <c r="K239" s="16"/>
      <c r="L239" s="16"/>
      <c r="M239" s="16">
        <v>20000000</v>
      </c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 spans="1:23" s="32" customFormat="1" ht="60" x14ac:dyDescent="0.25">
      <c r="A240" s="10" t="s">
        <v>80</v>
      </c>
      <c r="B240" s="11" t="s">
        <v>27</v>
      </c>
      <c r="C240" s="12" t="s">
        <v>522</v>
      </c>
      <c r="D240" s="11" t="s">
        <v>523</v>
      </c>
      <c r="E240" s="13">
        <v>3</v>
      </c>
      <c r="F240" s="10" t="s">
        <v>836</v>
      </c>
      <c r="G240" s="10" t="s">
        <v>835</v>
      </c>
      <c r="H240" s="59">
        <f t="shared" si="8"/>
        <v>1000</v>
      </c>
      <c r="I240" s="16"/>
      <c r="J240" s="16"/>
      <c r="K240" s="16"/>
      <c r="L240" s="16"/>
      <c r="M240" s="16">
        <v>1000</v>
      </c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 spans="1:23" s="32" customFormat="1" ht="60" x14ac:dyDescent="0.25">
      <c r="A241" s="10" t="s">
        <v>80</v>
      </c>
      <c r="B241" s="11" t="s">
        <v>27</v>
      </c>
      <c r="C241" s="12" t="s">
        <v>524</v>
      </c>
      <c r="D241" s="11" t="s">
        <v>525</v>
      </c>
      <c r="E241" s="13">
        <v>1</v>
      </c>
      <c r="F241" s="10" t="s">
        <v>836</v>
      </c>
      <c r="G241" s="10" t="s">
        <v>833</v>
      </c>
      <c r="H241" s="16">
        <f t="shared" si="8"/>
        <v>30000000</v>
      </c>
      <c r="I241" s="16"/>
      <c r="J241" s="16"/>
      <c r="K241" s="16"/>
      <c r="L241" s="16"/>
      <c r="M241" s="16">
        <v>30000000</v>
      </c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 spans="1:23" ht="21" x14ac:dyDescent="0.25">
      <c r="A242" s="36" t="s">
        <v>846</v>
      </c>
      <c r="B242" s="37"/>
      <c r="C242" s="38"/>
      <c r="D242" s="37"/>
      <c r="E242" s="39"/>
      <c r="F242" s="36"/>
      <c r="G242" s="40"/>
      <c r="H242" s="64">
        <f>SUM(H226:H241)</f>
        <v>327695568</v>
      </c>
      <c r="I242" s="40"/>
      <c r="J242" s="41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</row>
    <row r="243" spans="1:23" s="32" customFormat="1" ht="45" x14ac:dyDescent="0.25">
      <c r="A243" s="10" t="s">
        <v>81</v>
      </c>
      <c r="B243" s="11" t="s">
        <v>28</v>
      </c>
      <c r="C243" s="12" t="s">
        <v>526</v>
      </c>
      <c r="D243" s="11" t="s">
        <v>527</v>
      </c>
      <c r="E243" s="13">
        <v>1</v>
      </c>
      <c r="F243" s="10" t="s">
        <v>836</v>
      </c>
      <c r="G243" s="10" t="s">
        <v>833</v>
      </c>
      <c r="H243" s="16">
        <f t="shared" ref="H243:H268" si="9">SUM(I243:W243)</f>
        <v>388000000</v>
      </c>
      <c r="I243" s="16"/>
      <c r="J243" s="16"/>
      <c r="K243" s="16"/>
      <c r="L243" s="16">
        <v>388000000</v>
      </c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 spans="1:23" s="32" customFormat="1" ht="45" x14ac:dyDescent="0.25">
      <c r="A244" s="10" t="s">
        <v>81</v>
      </c>
      <c r="B244" s="11" t="s">
        <v>28</v>
      </c>
      <c r="C244" s="12" t="s">
        <v>528</v>
      </c>
      <c r="D244" s="11" t="s">
        <v>529</v>
      </c>
      <c r="E244" s="13">
        <v>35</v>
      </c>
      <c r="F244" s="10" t="s">
        <v>834</v>
      </c>
      <c r="G244" s="10" t="s">
        <v>833</v>
      </c>
      <c r="H244" s="16">
        <f t="shared" si="9"/>
        <v>150225660</v>
      </c>
      <c r="I244" s="16"/>
      <c r="J244" s="16"/>
      <c r="K244" s="16"/>
      <c r="L244" s="16">
        <v>150225660</v>
      </c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spans="1:23" s="32" customFormat="1" ht="30" x14ac:dyDescent="0.25">
      <c r="A245" s="10" t="s">
        <v>81</v>
      </c>
      <c r="B245" s="11" t="s">
        <v>28</v>
      </c>
      <c r="C245" s="12" t="s">
        <v>530</v>
      </c>
      <c r="D245" s="11" t="s">
        <v>531</v>
      </c>
      <c r="E245" s="13">
        <v>25</v>
      </c>
      <c r="F245" s="10" t="s">
        <v>834</v>
      </c>
      <c r="G245" s="10" t="s">
        <v>833</v>
      </c>
      <c r="H245" s="16">
        <f t="shared" si="9"/>
        <v>240542893</v>
      </c>
      <c r="I245" s="16"/>
      <c r="J245" s="16"/>
      <c r="K245" s="16"/>
      <c r="L245" s="16">
        <v>240542893</v>
      </c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1:23" s="32" customFormat="1" ht="60" x14ac:dyDescent="0.25">
      <c r="A246" s="10" t="s">
        <v>81</v>
      </c>
      <c r="B246" s="11" t="s">
        <v>28</v>
      </c>
      <c r="C246" s="12" t="s">
        <v>532</v>
      </c>
      <c r="D246" s="11" t="s">
        <v>533</v>
      </c>
      <c r="E246" s="13">
        <v>125</v>
      </c>
      <c r="F246" s="10" t="s">
        <v>836</v>
      </c>
      <c r="G246" s="10" t="s">
        <v>833</v>
      </c>
      <c r="H246" s="16">
        <f t="shared" si="9"/>
        <v>150000000</v>
      </c>
      <c r="I246" s="16"/>
      <c r="J246" s="16"/>
      <c r="K246" s="16"/>
      <c r="L246" s="16">
        <v>150000000</v>
      </c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spans="1:23" s="32" customFormat="1" ht="75.75" x14ac:dyDescent="0.25">
      <c r="A247" s="10" t="s">
        <v>81</v>
      </c>
      <c r="B247" s="11" t="s">
        <v>28</v>
      </c>
      <c r="C247" s="12" t="s">
        <v>889</v>
      </c>
      <c r="D247" s="12" t="s">
        <v>890</v>
      </c>
      <c r="E247" s="13">
        <v>1</v>
      </c>
      <c r="F247" s="10" t="s">
        <v>836</v>
      </c>
      <c r="G247" s="10" t="s">
        <v>833</v>
      </c>
      <c r="H247" s="16">
        <f t="shared" si="9"/>
        <v>400000000</v>
      </c>
      <c r="I247" s="16">
        <v>400000000</v>
      </c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 spans="1:23" s="32" customFormat="1" ht="45" x14ac:dyDescent="0.25">
      <c r="A248" s="10" t="s">
        <v>81</v>
      </c>
      <c r="B248" s="11" t="s">
        <v>28</v>
      </c>
      <c r="C248" s="12" t="s">
        <v>534</v>
      </c>
      <c r="D248" s="12" t="s">
        <v>534</v>
      </c>
      <c r="E248" s="13">
        <v>25</v>
      </c>
      <c r="F248" s="10" t="s">
        <v>836</v>
      </c>
      <c r="G248" s="10" t="s">
        <v>833</v>
      </c>
      <c r="H248" s="16">
        <f t="shared" si="9"/>
        <v>150000000</v>
      </c>
      <c r="I248" s="16"/>
      <c r="J248" s="16"/>
      <c r="K248" s="16"/>
      <c r="L248" s="16">
        <v>150000000</v>
      </c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 spans="1:23" s="32" customFormat="1" ht="45" x14ac:dyDescent="0.25">
      <c r="A249" s="10" t="s">
        <v>81</v>
      </c>
      <c r="B249" s="11" t="s">
        <v>28</v>
      </c>
      <c r="C249" s="12" t="s">
        <v>535</v>
      </c>
      <c r="D249" s="12" t="s">
        <v>535</v>
      </c>
      <c r="E249" s="13">
        <v>7</v>
      </c>
      <c r="F249" s="10" t="s">
        <v>836</v>
      </c>
      <c r="G249" s="10" t="s">
        <v>833</v>
      </c>
      <c r="H249" s="16">
        <f t="shared" si="9"/>
        <v>50000000</v>
      </c>
      <c r="I249" s="16"/>
      <c r="J249" s="16"/>
      <c r="K249" s="16"/>
      <c r="L249" s="16">
        <v>50000000</v>
      </c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 spans="1:23" s="32" customFormat="1" ht="30" x14ac:dyDescent="0.25">
      <c r="A250" s="10" t="s">
        <v>81</v>
      </c>
      <c r="B250" s="11" t="s">
        <v>28</v>
      </c>
      <c r="C250" s="12" t="s">
        <v>536</v>
      </c>
      <c r="D250" s="11" t="s">
        <v>537</v>
      </c>
      <c r="E250" s="13">
        <v>1000</v>
      </c>
      <c r="F250" s="10" t="s">
        <v>836</v>
      </c>
      <c r="G250" s="10" t="s">
        <v>833</v>
      </c>
      <c r="H250" s="16">
        <f t="shared" si="9"/>
        <v>87000000</v>
      </c>
      <c r="I250" s="16"/>
      <c r="J250" s="16"/>
      <c r="K250" s="16"/>
      <c r="L250" s="16">
        <v>87000000</v>
      </c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 spans="1:23" s="32" customFormat="1" ht="45" x14ac:dyDescent="0.25">
      <c r="A251" s="10" t="s">
        <v>81</v>
      </c>
      <c r="B251" s="11" t="s">
        <v>28</v>
      </c>
      <c r="C251" s="12" t="s">
        <v>538</v>
      </c>
      <c r="D251" s="11" t="s">
        <v>539</v>
      </c>
      <c r="E251" s="13">
        <v>3</v>
      </c>
      <c r="F251" s="10" t="s">
        <v>836</v>
      </c>
      <c r="G251" s="10" t="s">
        <v>835</v>
      </c>
      <c r="H251" s="59">
        <f t="shared" si="9"/>
        <v>1000</v>
      </c>
      <c r="I251" s="16"/>
      <c r="J251" s="16"/>
      <c r="K251" s="16"/>
      <c r="L251" s="16">
        <v>1000</v>
      </c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 spans="1:23" s="32" customFormat="1" ht="30" x14ac:dyDescent="0.25">
      <c r="A252" s="10" t="s">
        <v>81</v>
      </c>
      <c r="B252" s="11" t="s">
        <v>28</v>
      </c>
      <c r="C252" s="12" t="s">
        <v>540</v>
      </c>
      <c r="D252" s="11" t="s">
        <v>541</v>
      </c>
      <c r="E252" s="13">
        <v>5.5</v>
      </c>
      <c r="F252" s="10" t="s">
        <v>836</v>
      </c>
      <c r="G252" s="10" t="s">
        <v>833</v>
      </c>
      <c r="H252" s="16">
        <f t="shared" si="9"/>
        <v>249996000</v>
      </c>
      <c r="I252" s="16"/>
      <c r="J252" s="16"/>
      <c r="K252" s="16"/>
      <c r="L252" s="16">
        <v>249996000</v>
      </c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 spans="1:23" s="32" customFormat="1" ht="45" x14ac:dyDescent="0.25">
      <c r="A253" s="10" t="s">
        <v>81</v>
      </c>
      <c r="B253" s="11" t="s">
        <v>28</v>
      </c>
      <c r="C253" s="12" t="s">
        <v>542</v>
      </c>
      <c r="D253" s="11" t="s">
        <v>543</v>
      </c>
      <c r="E253" s="13">
        <v>30</v>
      </c>
      <c r="F253" s="10" t="s">
        <v>836</v>
      </c>
      <c r="G253" s="10" t="s">
        <v>833</v>
      </c>
      <c r="H253" s="16">
        <f t="shared" si="9"/>
        <v>120000000</v>
      </c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>
        <v>120000000</v>
      </c>
      <c r="U253" s="16"/>
      <c r="V253" s="16"/>
      <c r="W253" s="16"/>
    </row>
    <row r="254" spans="1:23" s="32" customFormat="1" ht="30" x14ac:dyDescent="0.25">
      <c r="A254" s="10" t="s">
        <v>81</v>
      </c>
      <c r="B254" s="11" t="s">
        <v>28</v>
      </c>
      <c r="C254" s="12" t="s">
        <v>544</v>
      </c>
      <c r="D254" s="11" t="s">
        <v>545</v>
      </c>
      <c r="E254" s="13">
        <v>1500</v>
      </c>
      <c r="F254" s="10" t="s">
        <v>836</v>
      </c>
      <c r="G254" s="10" t="s">
        <v>833</v>
      </c>
      <c r="H254" s="16">
        <f t="shared" si="9"/>
        <v>100000000</v>
      </c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>
        <v>100000000</v>
      </c>
      <c r="U254" s="16"/>
      <c r="V254" s="16"/>
      <c r="W254" s="16"/>
    </row>
    <row r="255" spans="1:23" s="32" customFormat="1" ht="30" x14ac:dyDescent="0.25">
      <c r="A255" s="10" t="s">
        <v>81</v>
      </c>
      <c r="B255" s="11" t="s">
        <v>28</v>
      </c>
      <c r="C255" s="12" t="s">
        <v>546</v>
      </c>
      <c r="D255" s="11" t="s">
        <v>547</v>
      </c>
      <c r="E255" s="13">
        <v>1</v>
      </c>
      <c r="F255" s="10" t="s">
        <v>836</v>
      </c>
      <c r="G255" s="10" t="s">
        <v>835</v>
      </c>
      <c r="H255" s="59">
        <f t="shared" si="9"/>
        <v>1000</v>
      </c>
      <c r="I255" s="16"/>
      <c r="J255" s="16"/>
      <c r="K255" s="16"/>
      <c r="L255" s="16">
        <v>1000</v>
      </c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 spans="1:23" s="32" customFormat="1" ht="60" x14ac:dyDescent="0.25">
      <c r="A256" s="10" t="s">
        <v>81</v>
      </c>
      <c r="B256" s="11" t="s">
        <v>28</v>
      </c>
      <c r="C256" s="12" t="s">
        <v>548</v>
      </c>
      <c r="D256" s="11" t="s">
        <v>549</v>
      </c>
      <c r="E256" s="13">
        <v>1</v>
      </c>
      <c r="F256" s="10" t="s">
        <v>836</v>
      </c>
      <c r="G256" s="10" t="s">
        <v>833</v>
      </c>
      <c r="H256" s="16">
        <f t="shared" si="9"/>
        <v>35000000</v>
      </c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>
        <v>35000000</v>
      </c>
      <c r="U256" s="16"/>
      <c r="V256" s="16"/>
      <c r="W256" s="16"/>
    </row>
    <row r="257" spans="1:23" ht="30" x14ac:dyDescent="0.25">
      <c r="A257" s="10" t="s">
        <v>81</v>
      </c>
      <c r="B257" s="11" t="s">
        <v>28</v>
      </c>
      <c r="C257" s="12" t="s">
        <v>550</v>
      </c>
      <c r="D257" s="12" t="s">
        <v>550</v>
      </c>
      <c r="E257" s="13">
        <v>1</v>
      </c>
      <c r="F257" s="10" t="s">
        <v>836</v>
      </c>
      <c r="G257" s="10" t="s">
        <v>835</v>
      </c>
      <c r="H257" s="59">
        <f t="shared" si="9"/>
        <v>1000</v>
      </c>
      <c r="I257" s="16"/>
      <c r="J257" s="16"/>
      <c r="K257" s="16"/>
      <c r="L257" s="16">
        <v>1000</v>
      </c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 spans="1:23" ht="30" x14ac:dyDescent="0.25">
      <c r="A258" s="10" t="s">
        <v>81</v>
      </c>
      <c r="B258" s="11" t="s">
        <v>29</v>
      </c>
      <c r="C258" s="12" t="s">
        <v>551</v>
      </c>
      <c r="D258" s="11" t="s">
        <v>552</v>
      </c>
      <c r="E258" s="13">
        <v>600</v>
      </c>
      <c r="F258" s="10" t="s">
        <v>836</v>
      </c>
      <c r="G258" s="10" t="s">
        <v>835</v>
      </c>
      <c r="H258" s="16">
        <f t="shared" si="9"/>
        <v>0</v>
      </c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 spans="1:23" ht="30" x14ac:dyDescent="0.25">
      <c r="A259" s="10" t="s">
        <v>81</v>
      </c>
      <c r="B259" s="11" t="s">
        <v>29</v>
      </c>
      <c r="C259" s="12" t="s">
        <v>553</v>
      </c>
      <c r="D259" s="11" t="s">
        <v>554</v>
      </c>
      <c r="E259" s="13">
        <v>6</v>
      </c>
      <c r="F259" s="10" t="s">
        <v>836</v>
      </c>
      <c r="G259" s="10" t="s">
        <v>835</v>
      </c>
      <c r="H259" s="16">
        <f t="shared" si="9"/>
        <v>0</v>
      </c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 spans="1:23" ht="60" x14ac:dyDescent="0.25">
      <c r="A260" s="10" t="s">
        <v>81</v>
      </c>
      <c r="B260" s="11" t="s">
        <v>29</v>
      </c>
      <c r="C260" s="12" t="s">
        <v>555</v>
      </c>
      <c r="D260" s="11" t="s">
        <v>556</v>
      </c>
      <c r="E260" s="13">
        <v>1</v>
      </c>
      <c r="F260" s="10" t="s">
        <v>836</v>
      </c>
      <c r="G260" s="10" t="s">
        <v>835</v>
      </c>
      <c r="H260" s="59">
        <f t="shared" si="9"/>
        <v>1000</v>
      </c>
      <c r="I260" s="16"/>
      <c r="J260" s="16"/>
      <c r="K260" s="16"/>
      <c r="L260" s="16">
        <v>1000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 spans="1:23" ht="45" x14ac:dyDescent="0.25">
      <c r="A261" s="10" t="s">
        <v>81</v>
      </c>
      <c r="B261" s="11" t="s">
        <v>29</v>
      </c>
      <c r="C261" s="12" t="s">
        <v>557</v>
      </c>
      <c r="D261" s="11" t="s">
        <v>558</v>
      </c>
      <c r="E261" s="13">
        <v>1</v>
      </c>
      <c r="F261" s="10" t="s">
        <v>836</v>
      </c>
      <c r="G261" s="10" t="s">
        <v>835</v>
      </c>
      <c r="H261" s="16">
        <f t="shared" si="9"/>
        <v>0</v>
      </c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 spans="1:23" ht="30" x14ac:dyDescent="0.25">
      <c r="A262" s="10" t="s">
        <v>81</v>
      </c>
      <c r="B262" s="11" t="s">
        <v>29</v>
      </c>
      <c r="C262" s="12" t="s">
        <v>559</v>
      </c>
      <c r="D262" s="11" t="s">
        <v>560</v>
      </c>
      <c r="E262" s="13">
        <v>1</v>
      </c>
      <c r="F262" s="10" t="s">
        <v>836</v>
      </c>
      <c r="G262" s="10" t="s">
        <v>835</v>
      </c>
      <c r="H262" s="16">
        <f t="shared" si="9"/>
        <v>0</v>
      </c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 spans="1:23" ht="60" x14ac:dyDescent="0.25">
      <c r="A263" s="10" t="s">
        <v>81</v>
      </c>
      <c r="B263" s="11" t="s">
        <v>29</v>
      </c>
      <c r="C263" s="12" t="s">
        <v>561</v>
      </c>
      <c r="D263" s="12" t="s">
        <v>561</v>
      </c>
      <c r="E263" s="13">
        <v>1</v>
      </c>
      <c r="F263" s="10" t="s">
        <v>836</v>
      </c>
      <c r="G263" s="10" t="s">
        <v>835</v>
      </c>
      <c r="H263" s="16">
        <f t="shared" si="9"/>
        <v>0</v>
      </c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 spans="1:23" ht="60" x14ac:dyDescent="0.25">
      <c r="A264" s="10" t="s">
        <v>81</v>
      </c>
      <c r="B264" s="11" t="s">
        <v>29</v>
      </c>
      <c r="C264" s="12" t="s">
        <v>562</v>
      </c>
      <c r="D264" s="11" t="s">
        <v>503</v>
      </c>
      <c r="E264" s="13">
        <v>5</v>
      </c>
      <c r="F264" s="10" t="s">
        <v>836</v>
      </c>
      <c r="G264" s="10" t="s">
        <v>835</v>
      </c>
      <c r="H264" s="16">
        <f t="shared" si="9"/>
        <v>0</v>
      </c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 spans="1:23" ht="30" x14ac:dyDescent="0.25">
      <c r="A265" s="10" t="s">
        <v>81</v>
      </c>
      <c r="B265" s="11" t="s">
        <v>29</v>
      </c>
      <c r="C265" s="12" t="s">
        <v>563</v>
      </c>
      <c r="D265" s="11" t="s">
        <v>564</v>
      </c>
      <c r="E265" s="13">
        <v>50</v>
      </c>
      <c r="F265" s="10" t="s">
        <v>836</v>
      </c>
      <c r="G265" s="10" t="s">
        <v>835</v>
      </c>
      <c r="H265" s="16">
        <f t="shared" si="9"/>
        <v>0</v>
      </c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 spans="1:23" ht="45" x14ac:dyDescent="0.25">
      <c r="A266" s="10" t="s">
        <v>81</v>
      </c>
      <c r="B266" s="11" t="s">
        <v>29</v>
      </c>
      <c r="C266" s="12" t="s">
        <v>565</v>
      </c>
      <c r="D266" s="11" t="s">
        <v>566</v>
      </c>
      <c r="E266" s="13">
        <v>1</v>
      </c>
      <c r="F266" s="10" t="s">
        <v>836</v>
      </c>
      <c r="G266" s="10" t="s">
        <v>835</v>
      </c>
      <c r="H266" s="16">
        <f t="shared" si="9"/>
        <v>0</v>
      </c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 spans="1:23" ht="45" x14ac:dyDescent="0.25">
      <c r="A267" s="10" t="s">
        <v>81</v>
      </c>
      <c r="B267" s="11" t="s">
        <v>29</v>
      </c>
      <c r="C267" s="12" t="s">
        <v>567</v>
      </c>
      <c r="D267" s="11" t="s">
        <v>568</v>
      </c>
      <c r="E267" s="13">
        <v>1</v>
      </c>
      <c r="F267" s="10" t="s">
        <v>836</v>
      </c>
      <c r="G267" s="10" t="s">
        <v>835</v>
      </c>
      <c r="H267" s="16">
        <f t="shared" si="9"/>
        <v>0</v>
      </c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 spans="1:23" ht="45" x14ac:dyDescent="0.25">
      <c r="A268" s="10" t="s">
        <v>81</v>
      </c>
      <c r="B268" s="11" t="s">
        <v>29</v>
      </c>
      <c r="C268" s="12" t="s">
        <v>569</v>
      </c>
      <c r="D268" s="11" t="s">
        <v>570</v>
      </c>
      <c r="E268" s="13">
        <v>2000</v>
      </c>
      <c r="F268" s="10" t="s">
        <v>836</v>
      </c>
      <c r="G268" s="10" t="s">
        <v>835</v>
      </c>
      <c r="H268" s="16">
        <f t="shared" si="9"/>
        <v>0</v>
      </c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 spans="1:23" ht="21" x14ac:dyDescent="0.25">
      <c r="A269" s="36" t="s">
        <v>845</v>
      </c>
      <c r="B269" s="37"/>
      <c r="C269" s="38"/>
      <c r="D269" s="37"/>
      <c r="E269" s="39"/>
      <c r="F269" s="36"/>
      <c r="G269" s="40"/>
      <c r="H269" s="64">
        <f>SUM(H243:H268)</f>
        <v>2120768553</v>
      </c>
      <c r="I269" s="40"/>
      <c r="J269" s="41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</row>
    <row r="270" spans="1:23" s="32" customFormat="1" ht="60" x14ac:dyDescent="0.25">
      <c r="A270" s="10" t="s">
        <v>82</v>
      </c>
      <c r="B270" s="11" t="s">
        <v>30</v>
      </c>
      <c r="C270" s="12" t="s">
        <v>571</v>
      </c>
      <c r="D270" s="11" t="s">
        <v>572</v>
      </c>
      <c r="E270" s="13">
        <v>75</v>
      </c>
      <c r="F270" s="10" t="s">
        <v>836</v>
      </c>
      <c r="G270" s="10" t="s">
        <v>833</v>
      </c>
      <c r="H270" s="16">
        <f t="shared" ref="H270:H286" si="10">SUM(I270:W270)</f>
        <v>460000000</v>
      </c>
      <c r="I270" s="16"/>
      <c r="J270" s="16"/>
      <c r="K270" s="16"/>
      <c r="L270" s="16"/>
      <c r="M270" s="16">
        <v>380000000</v>
      </c>
      <c r="N270" s="16"/>
      <c r="O270" s="16"/>
      <c r="P270" s="16"/>
      <c r="Q270" s="16"/>
      <c r="R270" s="16"/>
      <c r="S270" s="16"/>
      <c r="T270" s="16"/>
      <c r="U270" s="16">
        <v>80000000</v>
      </c>
      <c r="V270" s="16"/>
      <c r="W270" s="16"/>
    </row>
    <row r="271" spans="1:23" s="32" customFormat="1" ht="45" x14ac:dyDescent="0.25">
      <c r="A271" s="10" t="s">
        <v>82</v>
      </c>
      <c r="B271" s="11" t="s">
        <v>30</v>
      </c>
      <c r="C271" s="12" t="s">
        <v>573</v>
      </c>
      <c r="D271" s="11" t="s">
        <v>574</v>
      </c>
      <c r="E271" s="13">
        <v>5000</v>
      </c>
      <c r="F271" s="10" t="s">
        <v>836</v>
      </c>
      <c r="G271" s="10" t="s">
        <v>833</v>
      </c>
      <c r="H271" s="16">
        <f t="shared" si="10"/>
        <v>60000000</v>
      </c>
      <c r="I271" s="16"/>
      <c r="J271" s="16"/>
      <c r="K271" s="16"/>
      <c r="L271" s="16"/>
      <c r="M271" s="16">
        <v>15000000</v>
      </c>
      <c r="N271" s="16"/>
      <c r="O271" s="16"/>
      <c r="P271" s="16"/>
      <c r="Q271" s="16"/>
      <c r="R271" s="16"/>
      <c r="S271" s="16"/>
      <c r="T271" s="16"/>
      <c r="U271" s="16">
        <v>45000000</v>
      </c>
      <c r="V271" s="16"/>
      <c r="W271" s="16"/>
    </row>
    <row r="272" spans="1:23" s="32" customFormat="1" ht="45" x14ac:dyDescent="0.25">
      <c r="A272" s="10" t="s">
        <v>82</v>
      </c>
      <c r="B272" s="11" t="s">
        <v>30</v>
      </c>
      <c r="C272" s="12" t="s">
        <v>575</v>
      </c>
      <c r="D272" s="11" t="s">
        <v>576</v>
      </c>
      <c r="E272" s="13">
        <v>1</v>
      </c>
      <c r="F272" s="10" t="s">
        <v>836</v>
      </c>
      <c r="G272" s="10" t="s">
        <v>833</v>
      </c>
      <c r="H272" s="16">
        <f t="shared" si="10"/>
        <v>35000000</v>
      </c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>
        <v>35000000</v>
      </c>
      <c r="V272" s="16"/>
      <c r="W272" s="16"/>
    </row>
    <row r="273" spans="1:23" s="32" customFormat="1" ht="90" x14ac:dyDescent="0.25">
      <c r="A273" s="10" t="s">
        <v>82</v>
      </c>
      <c r="B273" s="11" t="s">
        <v>30</v>
      </c>
      <c r="C273" s="12" t="s">
        <v>577</v>
      </c>
      <c r="D273" s="11" t="s">
        <v>578</v>
      </c>
      <c r="E273" s="13">
        <v>1</v>
      </c>
      <c r="F273" s="10" t="s">
        <v>836</v>
      </c>
      <c r="G273" s="10" t="s">
        <v>833</v>
      </c>
      <c r="H273" s="16">
        <f t="shared" si="10"/>
        <v>63000000</v>
      </c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>
        <v>63000000</v>
      </c>
      <c r="V273" s="16"/>
      <c r="W273" s="16"/>
    </row>
    <row r="274" spans="1:23" s="32" customFormat="1" ht="75" x14ac:dyDescent="0.25">
      <c r="A274" s="10" t="s">
        <v>82</v>
      </c>
      <c r="B274" s="11" t="s">
        <v>30</v>
      </c>
      <c r="C274" s="12" t="s">
        <v>579</v>
      </c>
      <c r="D274" s="12" t="s">
        <v>579</v>
      </c>
      <c r="E274" s="13">
        <v>1</v>
      </c>
      <c r="F274" s="10" t="s">
        <v>836</v>
      </c>
      <c r="G274" s="10" t="s">
        <v>835</v>
      </c>
      <c r="H274" s="59">
        <f t="shared" si="10"/>
        <v>1000</v>
      </c>
      <c r="I274" s="16"/>
      <c r="J274" s="16"/>
      <c r="K274" s="16"/>
      <c r="L274" s="16"/>
      <c r="M274" s="16">
        <v>1000</v>
      </c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 spans="1:23" s="32" customFormat="1" ht="30" x14ac:dyDescent="0.25">
      <c r="A275" s="10" t="s">
        <v>82</v>
      </c>
      <c r="B275" s="11" t="s">
        <v>30</v>
      </c>
      <c r="C275" s="12" t="s">
        <v>580</v>
      </c>
      <c r="D275" s="11" t="s">
        <v>581</v>
      </c>
      <c r="E275" s="13">
        <v>1</v>
      </c>
      <c r="F275" s="10" t="s">
        <v>836</v>
      </c>
      <c r="G275" s="10" t="s">
        <v>833</v>
      </c>
      <c r="H275" s="16">
        <f t="shared" si="10"/>
        <v>35000000</v>
      </c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>
        <v>35000000</v>
      </c>
      <c r="V275" s="16"/>
      <c r="W275" s="16"/>
    </row>
    <row r="276" spans="1:23" s="32" customFormat="1" ht="45" x14ac:dyDescent="0.25">
      <c r="A276" s="10" t="s">
        <v>82</v>
      </c>
      <c r="B276" s="11" t="s">
        <v>30</v>
      </c>
      <c r="C276" s="12" t="s">
        <v>582</v>
      </c>
      <c r="D276" s="11" t="s">
        <v>583</v>
      </c>
      <c r="E276" s="13">
        <v>1</v>
      </c>
      <c r="F276" s="10" t="s">
        <v>836</v>
      </c>
      <c r="G276" s="10" t="s">
        <v>833</v>
      </c>
      <c r="H276" s="16">
        <f t="shared" si="10"/>
        <v>30000000</v>
      </c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>
        <v>30000000</v>
      </c>
      <c r="V276" s="16"/>
      <c r="W276" s="16"/>
    </row>
    <row r="277" spans="1:23" s="32" customFormat="1" ht="30" x14ac:dyDescent="0.25">
      <c r="A277" s="10" t="s">
        <v>82</v>
      </c>
      <c r="B277" s="11" t="s">
        <v>30</v>
      </c>
      <c r="C277" s="12" t="s">
        <v>584</v>
      </c>
      <c r="D277" s="11" t="s">
        <v>585</v>
      </c>
      <c r="E277" s="13">
        <v>3</v>
      </c>
      <c r="F277" s="10" t="s">
        <v>836</v>
      </c>
      <c r="G277" s="10" t="s">
        <v>833</v>
      </c>
      <c r="H277" s="16">
        <f t="shared" si="10"/>
        <v>15000000</v>
      </c>
      <c r="I277" s="16"/>
      <c r="J277" s="16"/>
      <c r="K277" s="16"/>
      <c r="L277" s="16"/>
      <c r="M277" s="16">
        <v>15000000</v>
      </c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 spans="1:23" s="32" customFormat="1" ht="60" x14ac:dyDescent="0.25">
      <c r="A278" s="10" t="s">
        <v>82</v>
      </c>
      <c r="B278" s="11" t="s">
        <v>30</v>
      </c>
      <c r="C278" s="12" t="s">
        <v>586</v>
      </c>
      <c r="D278" s="11" t="s">
        <v>587</v>
      </c>
      <c r="E278" s="13">
        <v>15</v>
      </c>
      <c r="F278" s="10" t="s">
        <v>836</v>
      </c>
      <c r="G278" s="10" t="s">
        <v>833</v>
      </c>
      <c r="H278" s="16">
        <f t="shared" si="10"/>
        <v>100000000</v>
      </c>
      <c r="I278" s="16"/>
      <c r="J278" s="16"/>
      <c r="K278" s="16"/>
      <c r="L278" s="16"/>
      <c r="M278" s="16">
        <v>100000000</v>
      </c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 spans="1:23" s="32" customFormat="1" ht="60" x14ac:dyDescent="0.25">
      <c r="A279" s="10" t="s">
        <v>82</v>
      </c>
      <c r="B279" s="11" t="s">
        <v>30</v>
      </c>
      <c r="C279" s="12" t="s">
        <v>588</v>
      </c>
      <c r="D279" s="11" t="s">
        <v>589</v>
      </c>
      <c r="E279" s="13">
        <v>2</v>
      </c>
      <c r="F279" s="10" t="s">
        <v>836</v>
      </c>
      <c r="G279" s="10" t="s">
        <v>833</v>
      </c>
      <c r="H279" s="16">
        <f t="shared" si="10"/>
        <v>116100000</v>
      </c>
      <c r="I279" s="16"/>
      <c r="J279" s="16"/>
      <c r="K279" s="16"/>
      <c r="L279" s="16"/>
      <c r="M279" s="16">
        <f>55000000+61100000</f>
        <v>116100000</v>
      </c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 spans="1:23" s="32" customFormat="1" ht="30" x14ac:dyDescent="0.25">
      <c r="A280" s="10" t="s">
        <v>82</v>
      </c>
      <c r="B280" s="11" t="s">
        <v>30</v>
      </c>
      <c r="C280" s="12" t="s">
        <v>590</v>
      </c>
      <c r="D280" s="11" t="s">
        <v>591</v>
      </c>
      <c r="E280" s="13">
        <v>1</v>
      </c>
      <c r="F280" s="10" t="s">
        <v>836</v>
      </c>
      <c r="G280" s="10" t="s">
        <v>833</v>
      </c>
      <c r="H280" s="16">
        <f t="shared" si="10"/>
        <v>20000000</v>
      </c>
      <c r="I280" s="16"/>
      <c r="J280" s="16"/>
      <c r="K280" s="16"/>
      <c r="L280" s="16"/>
      <c r="M280" s="16">
        <v>20000000</v>
      </c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 spans="1:23" s="32" customFormat="1" ht="90" x14ac:dyDescent="0.25">
      <c r="A281" s="10" t="s">
        <v>82</v>
      </c>
      <c r="B281" s="11" t="s">
        <v>30</v>
      </c>
      <c r="C281" s="12" t="s">
        <v>592</v>
      </c>
      <c r="D281" s="11" t="s">
        <v>593</v>
      </c>
      <c r="E281" s="13">
        <v>1</v>
      </c>
      <c r="F281" s="10" t="s">
        <v>836</v>
      </c>
      <c r="G281" s="10" t="s">
        <v>833</v>
      </c>
      <c r="H281" s="59">
        <f t="shared" si="10"/>
        <v>1000</v>
      </c>
      <c r="I281" s="16"/>
      <c r="J281" s="16"/>
      <c r="K281" s="16"/>
      <c r="L281" s="16"/>
      <c r="M281" s="16">
        <v>1000</v>
      </c>
      <c r="N281" s="16"/>
      <c r="O281" s="16"/>
      <c r="P281" s="16"/>
      <c r="Q281" s="16"/>
      <c r="R281" s="16"/>
      <c r="S281" s="16"/>
      <c r="T281" s="16"/>
      <c r="U281" s="16"/>
      <c r="V281" s="16"/>
      <c r="W281" s="16"/>
    </row>
    <row r="282" spans="1:23" s="32" customFormat="1" ht="45" x14ac:dyDescent="0.25">
      <c r="A282" s="10" t="s">
        <v>82</v>
      </c>
      <c r="B282" s="11" t="s">
        <v>30</v>
      </c>
      <c r="C282" s="12" t="s">
        <v>594</v>
      </c>
      <c r="D282" s="11" t="s">
        <v>595</v>
      </c>
      <c r="E282" s="13">
        <v>90</v>
      </c>
      <c r="F282" s="10" t="s">
        <v>836</v>
      </c>
      <c r="G282" s="10" t="s">
        <v>835</v>
      </c>
      <c r="H282" s="16">
        <f t="shared" si="10"/>
        <v>140000000</v>
      </c>
      <c r="I282" s="16"/>
      <c r="J282" s="16"/>
      <c r="K282" s="16"/>
      <c r="L282" s="16"/>
      <c r="M282" s="16">
        <v>140000000</v>
      </c>
      <c r="N282" s="16"/>
      <c r="O282" s="16"/>
      <c r="P282" s="16"/>
      <c r="Q282" s="16"/>
      <c r="R282" s="16"/>
      <c r="S282" s="16"/>
      <c r="T282" s="16"/>
      <c r="U282" s="16"/>
      <c r="V282" s="16"/>
      <c r="W282" s="16"/>
    </row>
    <row r="283" spans="1:23" s="32" customFormat="1" ht="45" x14ac:dyDescent="0.25">
      <c r="A283" s="10" t="s">
        <v>82</v>
      </c>
      <c r="B283" s="11" t="s">
        <v>30</v>
      </c>
      <c r="C283" s="12" t="s">
        <v>596</v>
      </c>
      <c r="D283" s="11" t="s">
        <v>597</v>
      </c>
      <c r="E283" s="13">
        <v>1</v>
      </c>
      <c r="F283" s="10" t="s">
        <v>836</v>
      </c>
      <c r="G283" s="10" t="s">
        <v>835</v>
      </c>
      <c r="H283" s="59">
        <f t="shared" si="10"/>
        <v>1000</v>
      </c>
      <c r="I283" s="16"/>
      <c r="J283" s="16"/>
      <c r="K283" s="16"/>
      <c r="L283" s="16"/>
      <c r="M283" s="16">
        <v>1000</v>
      </c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 spans="1:23" s="32" customFormat="1" ht="45" x14ac:dyDescent="0.25">
      <c r="A284" s="10" t="s">
        <v>82</v>
      </c>
      <c r="B284" s="11" t="s">
        <v>30</v>
      </c>
      <c r="C284" s="12" t="s">
        <v>598</v>
      </c>
      <c r="D284" s="11" t="s">
        <v>599</v>
      </c>
      <c r="E284" s="13">
        <v>1</v>
      </c>
      <c r="F284" s="10" t="s">
        <v>836</v>
      </c>
      <c r="G284" s="10" t="s">
        <v>835</v>
      </c>
      <c r="H284" s="16">
        <f t="shared" si="10"/>
        <v>1088343124</v>
      </c>
      <c r="I284" s="16"/>
      <c r="J284" s="16"/>
      <c r="K284" s="16"/>
      <c r="L284" s="16"/>
      <c r="M284" s="16">
        <v>1088343124</v>
      </c>
      <c r="N284" s="16"/>
      <c r="O284" s="16"/>
      <c r="P284" s="16"/>
      <c r="Q284" s="16"/>
      <c r="R284" s="16"/>
      <c r="S284" s="16"/>
      <c r="T284" s="16"/>
      <c r="U284" s="16"/>
      <c r="V284" s="16"/>
      <c r="W284" s="16"/>
    </row>
    <row r="285" spans="1:23" s="32" customFormat="1" ht="60" x14ac:dyDescent="0.25">
      <c r="A285" s="10" t="s">
        <v>82</v>
      </c>
      <c r="B285" s="11" t="s">
        <v>30</v>
      </c>
      <c r="C285" s="12" t="s">
        <v>600</v>
      </c>
      <c r="D285" s="11" t="s">
        <v>601</v>
      </c>
      <c r="E285" s="13">
        <v>1</v>
      </c>
      <c r="F285" s="10" t="s">
        <v>836</v>
      </c>
      <c r="G285" s="10" t="s">
        <v>835</v>
      </c>
      <c r="H285" s="59">
        <f t="shared" si="10"/>
        <v>1000</v>
      </c>
      <c r="I285" s="16"/>
      <c r="J285" s="16"/>
      <c r="K285" s="16"/>
      <c r="L285" s="16"/>
      <c r="M285" s="16">
        <v>1000</v>
      </c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 spans="1:23" s="32" customFormat="1" ht="45" x14ac:dyDescent="0.25">
      <c r="A286" s="10" t="s">
        <v>82</v>
      </c>
      <c r="B286" s="11"/>
      <c r="C286" s="12" t="s">
        <v>602</v>
      </c>
      <c r="D286" s="12" t="s">
        <v>602</v>
      </c>
      <c r="E286" s="13">
        <v>1</v>
      </c>
      <c r="F286" s="10" t="s">
        <v>836</v>
      </c>
      <c r="G286" s="10" t="s">
        <v>833</v>
      </c>
      <c r="H286" s="16">
        <f t="shared" si="10"/>
        <v>1120000000</v>
      </c>
      <c r="I286" s="16"/>
      <c r="J286" s="16"/>
      <c r="K286" s="16"/>
      <c r="L286" s="16">
        <v>1120000000</v>
      </c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</row>
    <row r="287" spans="1:23" ht="21" x14ac:dyDescent="0.25">
      <c r="A287" s="36" t="s">
        <v>844</v>
      </c>
      <c r="B287" s="37"/>
      <c r="C287" s="38"/>
      <c r="D287" s="37"/>
      <c r="E287" s="39"/>
      <c r="F287" s="36"/>
      <c r="G287" s="40"/>
      <c r="H287" s="63">
        <f>SUM(H270:H285)</f>
        <v>2162447124</v>
      </c>
      <c r="I287" s="40"/>
      <c r="J287" s="41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</row>
    <row r="288" spans="1:23" s="32" customFormat="1" ht="75" x14ac:dyDescent="0.25">
      <c r="A288" s="10" t="s">
        <v>83</v>
      </c>
      <c r="B288" s="11" t="s">
        <v>31</v>
      </c>
      <c r="C288" s="12" t="s">
        <v>603</v>
      </c>
      <c r="D288" s="11" t="s">
        <v>604</v>
      </c>
      <c r="E288" s="13">
        <v>1</v>
      </c>
      <c r="F288" s="10" t="s">
        <v>834</v>
      </c>
      <c r="G288" s="10" t="s">
        <v>833</v>
      </c>
      <c r="H288" s="16">
        <f>SUM(I288:W288)</f>
        <v>17250000</v>
      </c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>
        <v>17250000</v>
      </c>
      <c r="U288" s="16"/>
      <c r="V288" s="16"/>
      <c r="W288" s="16"/>
    </row>
    <row r="289" spans="1:23" ht="21" x14ac:dyDescent="0.25">
      <c r="A289" s="36" t="s">
        <v>843</v>
      </c>
      <c r="B289" s="37"/>
      <c r="C289" s="38"/>
      <c r="D289" s="37"/>
      <c r="E289" s="39"/>
      <c r="F289" s="36"/>
      <c r="G289" s="36"/>
      <c r="H289" s="40">
        <f>SUM(H288)</f>
        <v>17250000</v>
      </c>
      <c r="I289" s="40"/>
      <c r="J289" s="41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</row>
    <row r="290" spans="1:23" s="32" customFormat="1" ht="78.75" x14ac:dyDescent="0.25">
      <c r="A290" s="10" t="s">
        <v>84</v>
      </c>
      <c r="B290" s="11" t="s">
        <v>32</v>
      </c>
      <c r="C290" s="43" t="s">
        <v>605</v>
      </c>
      <c r="D290" s="45" t="s">
        <v>606</v>
      </c>
      <c r="E290" s="13">
        <v>1</v>
      </c>
      <c r="F290" s="10" t="s">
        <v>836</v>
      </c>
      <c r="G290" s="10" t="s">
        <v>833</v>
      </c>
      <c r="H290" s="16">
        <f t="shared" ref="H290:H297" si="11">SUM(I290:W290)</f>
        <v>15000000</v>
      </c>
      <c r="I290" s="16"/>
      <c r="J290" s="16"/>
      <c r="K290" s="16"/>
      <c r="L290" s="16"/>
      <c r="M290" s="16">
        <v>15000000</v>
      </c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 spans="1:23" s="32" customFormat="1" ht="60" x14ac:dyDescent="0.25">
      <c r="A291" s="10" t="s">
        <v>84</v>
      </c>
      <c r="B291" s="11" t="s">
        <v>32</v>
      </c>
      <c r="C291" s="12" t="s">
        <v>607</v>
      </c>
      <c r="D291" s="11" t="s">
        <v>608</v>
      </c>
      <c r="E291" s="13">
        <v>1</v>
      </c>
      <c r="F291" s="10" t="s">
        <v>836</v>
      </c>
      <c r="G291" s="10" t="s">
        <v>833</v>
      </c>
      <c r="H291" s="16">
        <f t="shared" si="11"/>
        <v>20000000</v>
      </c>
      <c r="I291" s="16"/>
      <c r="J291" s="16"/>
      <c r="K291" s="16"/>
      <c r="L291" s="16"/>
      <c r="M291" s="16">
        <v>20000000</v>
      </c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 spans="1:23" s="32" customFormat="1" ht="60" x14ac:dyDescent="0.25">
      <c r="A292" s="10" t="s">
        <v>84</v>
      </c>
      <c r="B292" s="11" t="s">
        <v>33</v>
      </c>
      <c r="C292" s="12" t="s">
        <v>609</v>
      </c>
      <c r="D292" s="11" t="s">
        <v>610</v>
      </c>
      <c r="E292" s="13">
        <v>2</v>
      </c>
      <c r="F292" s="10" t="s">
        <v>836</v>
      </c>
      <c r="G292" s="10" t="s">
        <v>833</v>
      </c>
      <c r="H292" s="16">
        <f t="shared" si="11"/>
        <v>172830000</v>
      </c>
      <c r="I292" s="16"/>
      <c r="J292" s="16"/>
      <c r="K292" s="16"/>
      <c r="L292" s="16">
        <v>114830000</v>
      </c>
      <c r="M292" s="16"/>
      <c r="N292" s="16"/>
      <c r="O292" s="16"/>
      <c r="P292" s="16"/>
      <c r="Q292" s="16"/>
      <c r="R292" s="16"/>
      <c r="S292" s="16"/>
      <c r="T292" s="16">
        <v>58000000</v>
      </c>
      <c r="U292" s="16"/>
      <c r="V292" s="16"/>
      <c r="W292" s="16"/>
    </row>
    <row r="293" spans="1:23" s="32" customFormat="1" ht="45" x14ac:dyDescent="0.25">
      <c r="A293" s="10" t="s">
        <v>84</v>
      </c>
      <c r="B293" s="11" t="s">
        <v>33</v>
      </c>
      <c r="C293" s="12" t="s">
        <v>611</v>
      </c>
      <c r="D293" s="11" t="s">
        <v>612</v>
      </c>
      <c r="E293" s="13">
        <v>1</v>
      </c>
      <c r="F293" s="10" t="s">
        <v>836</v>
      </c>
      <c r="G293" s="10" t="s">
        <v>833</v>
      </c>
      <c r="H293" s="16">
        <f t="shared" si="11"/>
        <v>12000000</v>
      </c>
      <c r="I293" s="16"/>
      <c r="J293" s="16"/>
      <c r="K293" s="16"/>
      <c r="L293" s="16"/>
      <c r="M293" s="16">
        <v>12000000</v>
      </c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 spans="1:23" s="32" customFormat="1" ht="75" x14ac:dyDescent="0.25">
      <c r="A294" s="10" t="s">
        <v>84</v>
      </c>
      <c r="B294" s="11" t="s">
        <v>33</v>
      </c>
      <c r="C294" s="12" t="s">
        <v>613</v>
      </c>
      <c r="D294" s="11" t="s">
        <v>614</v>
      </c>
      <c r="E294" s="13">
        <v>3</v>
      </c>
      <c r="F294" s="10" t="s">
        <v>836</v>
      </c>
      <c r="G294" s="10" t="s">
        <v>833</v>
      </c>
      <c r="H294" s="16">
        <f t="shared" si="11"/>
        <v>466077135</v>
      </c>
      <c r="I294" s="16"/>
      <c r="J294" s="16"/>
      <c r="K294" s="16"/>
      <c r="L294" s="16">
        <v>466077135</v>
      </c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</row>
    <row r="295" spans="1:23" s="32" customFormat="1" ht="45" x14ac:dyDescent="0.25">
      <c r="A295" s="10" t="s">
        <v>84</v>
      </c>
      <c r="B295" s="11" t="s">
        <v>33</v>
      </c>
      <c r="C295" s="12" t="s">
        <v>886</v>
      </c>
      <c r="D295" s="11" t="s">
        <v>615</v>
      </c>
      <c r="E295" s="13">
        <v>1</v>
      </c>
      <c r="F295" s="10" t="s">
        <v>836</v>
      </c>
      <c r="G295" s="10" t="s">
        <v>833</v>
      </c>
      <c r="H295" s="16">
        <f t="shared" si="11"/>
        <v>25000000</v>
      </c>
      <c r="I295" s="16"/>
      <c r="J295" s="16"/>
      <c r="K295" s="16"/>
      <c r="L295" s="16"/>
      <c r="M295" s="16">
        <v>25000000</v>
      </c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  <row r="296" spans="1:23" s="32" customFormat="1" ht="90" x14ac:dyDescent="0.25">
      <c r="A296" s="10" t="s">
        <v>84</v>
      </c>
      <c r="B296" s="11" t="s">
        <v>33</v>
      </c>
      <c r="C296" s="12" t="s">
        <v>616</v>
      </c>
      <c r="D296" s="11" t="s">
        <v>617</v>
      </c>
      <c r="E296" s="13">
        <v>1</v>
      </c>
      <c r="F296" s="10" t="s">
        <v>836</v>
      </c>
      <c r="G296" s="10" t="s">
        <v>833</v>
      </c>
      <c r="H296" s="16">
        <f t="shared" si="11"/>
        <v>30000000</v>
      </c>
      <c r="I296" s="16"/>
      <c r="J296" s="16"/>
      <c r="K296" s="16"/>
      <c r="L296" s="16"/>
      <c r="M296" s="16">
        <v>30000000</v>
      </c>
      <c r="N296" s="16"/>
      <c r="O296" s="16"/>
      <c r="P296" s="16"/>
      <c r="Q296" s="16"/>
      <c r="R296" s="16"/>
      <c r="S296" s="16"/>
      <c r="T296" s="16"/>
      <c r="U296" s="16"/>
      <c r="V296" s="16"/>
      <c r="W296" s="16"/>
    </row>
    <row r="297" spans="1:23" s="32" customFormat="1" ht="45" x14ac:dyDescent="0.25">
      <c r="A297" s="10" t="s">
        <v>84</v>
      </c>
      <c r="B297" s="11" t="s">
        <v>33</v>
      </c>
      <c r="C297" s="12" t="s">
        <v>618</v>
      </c>
      <c r="D297" s="11" t="s">
        <v>619</v>
      </c>
      <c r="E297" s="13">
        <v>1</v>
      </c>
      <c r="F297" s="10" t="s">
        <v>834</v>
      </c>
      <c r="G297" s="10" t="s">
        <v>833</v>
      </c>
      <c r="H297" s="16">
        <f t="shared" si="11"/>
        <v>18000000</v>
      </c>
      <c r="I297" s="16"/>
      <c r="J297" s="16"/>
      <c r="K297" s="16"/>
      <c r="L297" s="16"/>
      <c r="M297" s="16">
        <v>18000000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 spans="1:23" ht="21" x14ac:dyDescent="0.25">
      <c r="A298" s="36" t="s">
        <v>842</v>
      </c>
      <c r="B298" s="37"/>
      <c r="C298" s="38"/>
      <c r="D298" s="37"/>
      <c r="E298" s="39"/>
      <c r="F298" s="36"/>
      <c r="G298" s="40"/>
      <c r="H298" s="63">
        <f>SUM(H290:H297)</f>
        <v>758907135</v>
      </c>
      <c r="I298" s="40"/>
      <c r="J298" s="41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</row>
    <row r="299" spans="1:23" s="32" customFormat="1" ht="60" x14ac:dyDescent="0.25">
      <c r="A299" s="10" t="s">
        <v>85</v>
      </c>
      <c r="B299" s="11" t="s">
        <v>34</v>
      </c>
      <c r="C299" s="12" t="s">
        <v>620</v>
      </c>
      <c r="D299" s="12" t="s">
        <v>620</v>
      </c>
      <c r="E299" s="13">
        <v>1</v>
      </c>
      <c r="F299" s="10" t="s">
        <v>836</v>
      </c>
      <c r="G299" s="10" t="s">
        <v>833</v>
      </c>
      <c r="H299" s="16">
        <f t="shared" ref="H299:H322" si="12">SUM(I299:W299)</f>
        <v>50000000</v>
      </c>
      <c r="I299" s="16"/>
      <c r="J299" s="16"/>
      <c r="K299" s="16"/>
      <c r="L299" s="16"/>
      <c r="M299" s="16">
        <v>50000000</v>
      </c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 spans="1:23" s="32" customFormat="1" ht="60.75" x14ac:dyDescent="0.25">
      <c r="A300" s="10" t="s">
        <v>85</v>
      </c>
      <c r="B300" s="11" t="s">
        <v>34</v>
      </c>
      <c r="C300" s="34" t="s">
        <v>882</v>
      </c>
      <c r="D300" s="11" t="s">
        <v>621</v>
      </c>
      <c r="E300" s="13">
        <v>250</v>
      </c>
      <c r="F300" s="10" t="s">
        <v>836</v>
      </c>
      <c r="G300" s="10" t="s">
        <v>833</v>
      </c>
      <c r="H300" s="16">
        <f t="shared" si="12"/>
        <v>10000000</v>
      </c>
      <c r="I300" s="16"/>
      <c r="J300" s="16"/>
      <c r="K300" s="16"/>
      <c r="L300" s="16"/>
      <c r="M300" s="16">
        <v>10000000</v>
      </c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 spans="1:23" s="32" customFormat="1" ht="30" x14ac:dyDescent="0.25">
      <c r="A301" s="10" t="s">
        <v>85</v>
      </c>
      <c r="B301" s="11" t="s">
        <v>34</v>
      </c>
      <c r="C301" s="12" t="s">
        <v>622</v>
      </c>
      <c r="D301" s="11" t="s">
        <v>623</v>
      </c>
      <c r="E301" s="13">
        <v>1</v>
      </c>
      <c r="F301" s="10" t="s">
        <v>836</v>
      </c>
      <c r="G301" s="10" t="s">
        <v>833</v>
      </c>
      <c r="H301" s="16">
        <f t="shared" si="12"/>
        <v>10000000</v>
      </c>
      <c r="I301" s="16"/>
      <c r="J301" s="16"/>
      <c r="K301" s="16"/>
      <c r="L301" s="16"/>
      <c r="M301" s="16">
        <v>10000000</v>
      </c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 spans="1:23" s="32" customFormat="1" ht="60" x14ac:dyDescent="0.25">
      <c r="A302" s="10" t="s">
        <v>85</v>
      </c>
      <c r="B302" s="11" t="s">
        <v>34</v>
      </c>
      <c r="C302" s="12" t="s">
        <v>624</v>
      </c>
      <c r="D302" s="11" t="s">
        <v>625</v>
      </c>
      <c r="E302" s="13">
        <v>2</v>
      </c>
      <c r="F302" s="10" t="s">
        <v>836</v>
      </c>
      <c r="G302" s="10" t="s">
        <v>833</v>
      </c>
      <c r="H302" s="16">
        <f t="shared" si="12"/>
        <v>25000000</v>
      </c>
      <c r="I302" s="16"/>
      <c r="J302" s="16"/>
      <c r="K302" s="16"/>
      <c r="L302" s="16"/>
      <c r="M302" s="16">
        <v>25000000</v>
      </c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 spans="1:23" s="32" customFormat="1" ht="45" x14ac:dyDescent="0.25">
      <c r="A303" s="10" t="s">
        <v>85</v>
      </c>
      <c r="B303" s="11" t="s">
        <v>34</v>
      </c>
      <c r="C303" s="12" t="s">
        <v>626</v>
      </c>
      <c r="D303" s="11" t="s">
        <v>627</v>
      </c>
      <c r="E303" s="13">
        <v>40</v>
      </c>
      <c r="F303" s="10" t="s">
        <v>836</v>
      </c>
      <c r="G303" s="10" t="s">
        <v>833</v>
      </c>
      <c r="H303" s="16">
        <f t="shared" si="12"/>
        <v>20000000</v>
      </c>
      <c r="I303" s="16"/>
      <c r="J303" s="16"/>
      <c r="K303" s="16"/>
      <c r="L303" s="16"/>
      <c r="M303" s="16">
        <v>20000000</v>
      </c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 spans="1:23" s="32" customFormat="1" ht="45" x14ac:dyDescent="0.25">
      <c r="A304" s="10" t="s">
        <v>85</v>
      </c>
      <c r="B304" s="11" t="s">
        <v>34</v>
      </c>
      <c r="C304" s="12" t="s">
        <v>628</v>
      </c>
      <c r="D304" s="11" t="s">
        <v>629</v>
      </c>
      <c r="E304" s="13">
        <v>4</v>
      </c>
      <c r="F304" s="10" t="s">
        <v>836</v>
      </c>
      <c r="G304" s="10" t="s">
        <v>833</v>
      </c>
      <c r="H304" s="16">
        <f t="shared" si="12"/>
        <v>25000000</v>
      </c>
      <c r="I304" s="16"/>
      <c r="J304" s="16"/>
      <c r="K304" s="16"/>
      <c r="L304" s="16"/>
      <c r="M304" s="16">
        <v>25000000</v>
      </c>
      <c r="N304" s="16"/>
      <c r="O304" s="16"/>
      <c r="P304" s="16"/>
      <c r="Q304" s="16"/>
      <c r="R304" s="16"/>
      <c r="S304" s="16"/>
      <c r="T304" s="16"/>
      <c r="U304" s="16"/>
      <c r="V304" s="16"/>
      <c r="W304" s="16"/>
    </row>
    <row r="305" spans="1:23" s="32" customFormat="1" ht="30" x14ac:dyDescent="0.25">
      <c r="A305" s="10" t="s">
        <v>85</v>
      </c>
      <c r="B305" s="11" t="s">
        <v>34</v>
      </c>
      <c r="C305" s="12" t="s">
        <v>630</v>
      </c>
      <c r="D305" s="11" t="s">
        <v>631</v>
      </c>
      <c r="E305" s="13">
        <v>1</v>
      </c>
      <c r="F305" s="10" t="s">
        <v>836</v>
      </c>
      <c r="G305" s="10" t="s">
        <v>833</v>
      </c>
      <c r="H305" s="16">
        <f t="shared" si="12"/>
        <v>5000000</v>
      </c>
      <c r="I305" s="16"/>
      <c r="J305" s="16"/>
      <c r="K305" s="16"/>
      <c r="L305" s="16"/>
      <c r="M305" s="16">
        <v>5000000</v>
      </c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 spans="1:23" s="32" customFormat="1" ht="45" x14ac:dyDescent="0.25">
      <c r="A306" s="10" t="s">
        <v>85</v>
      </c>
      <c r="B306" s="11" t="s">
        <v>34</v>
      </c>
      <c r="C306" s="12" t="s">
        <v>632</v>
      </c>
      <c r="D306" s="11" t="s">
        <v>633</v>
      </c>
      <c r="E306" s="13">
        <v>1</v>
      </c>
      <c r="F306" s="10" t="s">
        <v>836</v>
      </c>
      <c r="G306" s="10" t="s">
        <v>833</v>
      </c>
      <c r="H306" s="16">
        <f t="shared" si="12"/>
        <v>10000000</v>
      </c>
      <c r="I306" s="16"/>
      <c r="J306" s="16"/>
      <c r="K306" s="16"/>
      <c r="L306" s="16"/>
      <c r="M306" s="16">
        <v>10000000</v>
      </c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 spans="1:23" s="32" customFormat="1" ht="45" x14ac:dyDescent="0.25">
      <c r="A307" s="10" t="s">
        <v>85</v>
      </c>
      <c r="B307" s="11" t="s">
        <v>34</v>
      </c>
      <c r="C307" s="12" t="s">
        <v>634</v>
      </c>
      <c r="D307" s="11" t="s">
        <v>635</v>
      </c>
      <c r="E307" s="13">
        <v>1</v>
      </c>
      <c r="F307" s="10" t="s">
        <v>836</v>
      </c>
      <c r="G307" s="10" t="s">
        <v>833</v>
      </c>
      <c r="H307" s="16">
        <f t="shared" si="12"/>
        <v>4992000</v>
      </c>
      <c r="I307" s="16"/>
      <c r="J307" s="16"/>
      <c r="K307" s="16"/>
      <c r="L307" s="16"/>
      <c r="M307" s="16">
        <v>4992000</v>
      </c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 spans="1:23" s="32" customFormat="1" ht="45" x14ac:dyDescent="0.25">
      <c r="A308" s="10" t="s">
        <v>85</v>
      </c>
      <c r="B308" s="11" t="s">
        <v>35</v>
      </c>
      <c r="C308" s="12" t="s">
        <v>636</v>
      </c>
      <c r="D308" s="11" t="s">
        <v>503</v>
      </c>
      <c r="E308" s="13">
        <v>1</v>
      </c>
      <c r="F308" s="10" t="s">
        <v>836</v>
      </c>
      <c r="G308" s="10" t="s">
        <v>833</v>
      </c>
      <c r="H308" s="16">
        <f t="shared" si="12"/>
        <v>30000000</v>
      </c>
      <c r="I308" s="16"/>
      <c r="J308" s="16"/>
      <c r="K308" s="16"/>
      <c r="L308" s="16"/>
      <c r="M308" s="16">
        <v>30000000</v>
      </c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 spans="1:23" s="32" customFormat="1" ht="75" x14ac:dyDescent="0.25">
      <c r="A309" s="10" t="s">
        <v>85</v>
      </c>
      <c r="B309" s="11" t="s">
        <v>36</v>
      </c>
      <c r="C309" s="12" t="s">
        <v>637</v>
      </c>
      <c r="D309" s="11" t="s">
        <v>385</v>
      </c>
      <c r="E309" s="13">
        <v>1</v>
      </c>
      <c r="F309" s="10" t="s">
        <v>836</v>
      </c>
      <c r="G309" s="10" t="s">
        <v>833</v>
      </c>
      <c r="H309" s="16">
        <f t="shared" si="12"/>
        <v>30000000</v>
      </c>
      <c r="I309" s="16"/>
      <c r="J309" s="16"/>
      <c r="K309" s="16"/>
      <c r="L309" s="16"/>
      <c r="M309" s="16">
        <v>30000000</v>
      </c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0" spans="1:23" s="32" customFormat="1" ht="45" x14ac:dyDescent="0.25">
      <c r="A310" s="10" t="s">
        <v>85</v>
      </c>
      <c r="B310" s="11" t="s">
        <v>36</v>
      </c>
      <c r="C310" s="12" t="s">
        <v>638</v>
      </c>
      <c r="D310" s="11" t="s">
        <v>639</v>
      </c>
      <c r="E310" s="13">
        <v>1</v>
      </c>
      <c r="F310" s="10" t="s">
        <v>836</v>
      </c>
      <c r="G310" s="10" t="s">
        <v>833</v>
      </c>
      <c r="H310" s="16">
        <f t="shared" si="12"/>
        <v>10000000</v>
      </c>
      <c r="I310" s="16"/>
      <c r="J310" s="16"/>
      <c r="K310" s="16"/>
      <c r="L310" s="16"/>
      <c r="M310" s="16">
        <v>10000000</v>
      </c>
      <c r="N310" s="16"/>
      <c r="O310" s="16"/>
      <c r="P310" s="16"/>
      <c r="Q310" s="16"/>
      <c r="R310" s="16"/>
      <c r="S310" s="16"/>
      <c r="T310" s="16"/>
      <c r="U310" s="16"/>
      <c r="V310" s="16"/>
      <c r="W310" s="16"/>
    </row>
    <row r="311" spans="1:23" s="32" customFormat="1" ht="60" x14ac:dyDescent="0.25">
      <c r="A311" s="10" t="s">
        <v>85</v>
      </c>
      <c r="B311" s="11" t="s">
        <v>36</v>
      </c>
      <c r="C311" s="12" t="s">
        <v>640</v>
      </c>
      <c r="D311" s="11" t="s">
        <v>641</v>
      </c>
      <c r="E311" s="13">
        <v>1</v>
      </c>
      <c r="F311" s="10" t="s">
        <v>836</v>
      </c>
      <c r="G311" s="10" t="s">
        <v>833</v>
      </c>
      <c r="H311" s="16">
        <f t="shared" si="12"/>
        <v>5000000</v>
      </c>
      <c r="I311" s="16"/>
      <c r="J311" s="16"/>
      <c r="K311" s="16"/>
      <c r="L311" s="16"/>
      <c r="M311" s="16">
        <v>5000000</v>
      </c>
      <c r="N311" s="16"/>
      <c r="O311" s="16"/>
      <c r="P311" s="16"/>
      <c r="Q311" s="16"/>
      <c r="R311" s="16"/>
      <c r="S311" s="16"/>
      <c r="T311" s="16"/>
      <c r="U311" s="16"/>
      <c r="V311" s="16"/>
      <c r="W311" s="16"/>
    </row>
    <row r="312" spans="1:23" s="32" customFormat="1" ht="60" x14ac:dyDescent="0.25">
      <c r="A312" s="10" t="s">
        <v>85</v>
      </c>
      <c r="B312" s="11" t="s">
        <v>36</v>
      </c>
      <c r="C312" s="12" t="s">
        <v>642</v>
      </c>
      <c r="D312" s="11" t="s">
        <v>643</v>
      </c>
      <c r="E312" s="13">
        <v>1</v>
      </c>
      <c r="F312" s="10" t="s">
        <v>836</v>
      </c>
      <c r="G312" s="10" t="s">
        <v>835</v>
      </c>
      <c r="H312" s="59">
        <f t="shared" si="12"/>
        <v>1000</v>
      </c>
      <c r="I312" s="16"/>
      <c r="J312" s="16"/>
      <c r="K312" s="16"/>
      <c r="L312" s="16"/>
      <c r="M312" s="16">
        <v>1000</v>
      </c>
      <c r="N312" s="16"/>
      <c r="O312" s="16"/>
      <c r="P312" s="16"/>
      <c r="Q312" s="16"/>
      <c r="R312" s="16"/>
      <c r="S312" s="16"/>
      <c r="T312" s="16"/>
      <c r="U312" s="16"/>
      <c r="V312" s="16"/>
      <c r="W312" s="16"/>
    </row>
    <row r="313" spans="1:23" s="32" customFormat="1" ht="60" x14ac:dyDescent="0.25">
      <c r="A313" s="10" t="s">
        <v>85</v>
      </c>
      <c r="B313" s="11" t="s">
        <v>36</v>
      </c>
      <c r="C313" s="12" t="s">
        <v>644</v>
      </c>
      <c r="D313" s="11" t="s">
        <v>645</v>
      </c>
      <c r="E313" s="13">
        <v>2</v>
      </c>
      <c r="F313" s="10" t="s">
        <v>836</v>
      </c>
      <c r="G313" s="10" t="s">
        <v>835</v>
      </c>
      <c r="H313" s="59">
        <f t="shared" si="12"/>
        <v>1000</v>
      </c>
      <c r="I313" s="16"/>
      <c r="J313" s="16"/>
      <c r="K313" s="16"/>
      <c r="L313" s="16"/>
      <c r="M313" s="16">
        <v>1000</v>
      </c>
      <c r="N313" s="16"/>
      <c r="O313" s="16"/>
      <c r="P313" s="16"/>
      <c r="Q313" s="16"/>
      <c r="R313" s="16"/>
      <c r="S313" s="16"/>
      <c r="T313" s="16"/>
      <c r="U313" s="16"/>
      <c r="V313" s="16"/>
      <c r="W313" s="16"/>
    </row>
    <row r="314" spans="1:23" s="32" customFormat="1" ht="75" x14ac:dyDescent="0.25">
      <c r="A314" s="10" t="s">
        <v>85</v>
      </c>
      <c r="B314" s="11" t="s">
        <v>36</v>
      </c>
      <c r="C314" s="12" t="s">
        <v>646</v>
      </c>
      <c r="D314" s="11" t="s">
        <v>625</v>
      </c>
      <c r="E314" s="13">
        <v>2</v>
      </c>
      <c r="F314" s="10" t="s">
        <v>836</v>
      </c>
      <c r="G314" s="10" t="s">
        <v>833</v>
      </c>
      <c r="H314" s="16">
        <f t="shared" si="12"/>
        <v>4300000</v>
      </c>
      <c r="I314" s="16"/>
      <c r="J314" s="16"/>
      <c r="K314" s="16"/>
      <c r="L314" s="16"/>
      <c r="M314" s="16">
        <v>4300000</v>
      </c>
      <c r="N314" s="16"/>
      <c r="O314" s="16"/>
      <c r="P314" s="16"/>
      <c r="Q314" s="16"/>
      <c r="R314" s="16"/>
      <c r="S314" s="16"/>
      <c r="T314" s="16"/>
      <c r="U314" s="16"/>
      <c r="V314" s="16"/>
      <c r="W314" s="16"/>
    </row>
    <row r="315" spans="1:23" s="32" customFormat="1" ht="45" x14ac:dyDescent="0.25">
      <c r="A315" s="10" t="s">
        <v>85</v>
      </c>
      <c r="B315" s="11" t="s">
        <v>36</v>
      </c>
      <c r="C315" s="12" t="s">
        <v>647</v>
      </c>
      <c r="D315" s="11" t="s">
        <v>648</v>
      </c>
      <c r="E315" s="13">
        <v>1</v>
      </c>
      <c r="F315" s="10" t="s">
        <v>836</v>
      </c>
      <c r="G315" s="10" t="s">
        <v>835</v>
      </c>
      <c r="H315" s="59">
        <f t="shared" si="12"/>
        <v>1000</v>
      </c>
      <c r="I315" s="16"/>
      <c r="J315" s="16"/>
      <c r="K315" s="16"/>
      <c r="L315" s="16"/>
      <c r="M315" s="16">
        <v>1000</v>
      </c>
      <c r="N315" s="16"/>
      <c r="O315" s="16"/>
      <c r="P315" s="16"/>
      <c r="Q315" s="16"/>
      <c r="R315" s="16"/>
      <c r="S315" s="16"/>
      <c r="T315" s="16"/>
      <c r="U315" s="16"/>
      <c r="V315" s="16"/>
      <c r="W315" s="16"/>
    </row>
    <row r="316" spans="1:23" s="32" customFormat="1" ht="30" x14ac:dyDescent="0.25">
      <c r="A316" s="10" t="s">
        <v>85</v>
      </c>
      <c r="B316" s="11" t="s">
        <v>36</v>
      </c>
      <c r="C316" s="12" t="s">
        <v>649</v>
      </c>
      <c r="D316" s="11" t="s">
        <v>650</v>
      </c>
      <c r="E316" s="13">
        <v>2</v>
      </c>
      <c r="F316" s="10" t="s">
        <v>836</v>
      </c>
      <c r="G316" s="10" t="s">
        <v>835</v>
      </c>
      <c r="H316" s="59">
        <f t="shared" si="12"/>
        <v>1000</v>
      </c>
      <c r="I316" s="16"/>
      <c r="J316" s="16"/>
      <c r="K316" s="16"/>
      <c r="L316" s="16"/>
      <c r="M316" s="16">
        <v>1000</v>
      </c>
      <c r="N316" s="16"/>
      <c r="O316" s="16"/>
      <c r="P316" s="16"/>
      <c r="Q316" s="16"/>
      <c r="R316" s="16"/>
      <c r="S316" s="16"/>
      <c r="T316" s="16"/>
      <c r="U316" s="16"/>
      <c r="V316" s="16"/>
      <c r="W316" s="16"/>
    </row>
    <row r="317" spans="1:23" s="32" customFormat="1" ht="45" x14ac:dyDescent="0.25">
      <c r="A317" s="10" t="s">
        <v>85</v>
      </c>
      <c r="B317" s="11" t="s">
        <v>36</v>
      </c>
      <c r="C317" s="12" t="s">
        <v>651</v>
      </c>
      <c r="D317" s="11" t="s">
        <v>652</v>
      </c>
      <c r="E317" s="13">
        <v>1</v>
      </c>
      <c r="F317" s="10" t="s">
        <v>836</v>
      </c>
      <c r="G317" s="10" t="s">
        <v>835</v>
      </c>
      <c r="H317" s="59">
        <f t="shared" si="12"/>
        <v>1000</v>
      </c>
      <c r="I317" s="16"/>
      <c r="J317" s="16"/>
      <c r="K317" s="16"/>
      <c r="L317" s="16"/>
      <c r="M317" s="16">
        <v>1000</v>
      </c>
      <c r="N317" s="16"/>
      <c r="O317" s="16"/>
      <c r="P317" s="16"/>
      <c r="Q317" s="16"/>
      <c r="R317" s="16"/>
      <c r="S317" s="16"/>
      <c r="T317" s="16"/>
      <c r="U317" s="16"/>
      <c r="V317" s="16"/>
      <c r="W317" s="16"/>
    </row>
    <row r="318" spans="1:23" s="32" customFormat="1" ht="30" x14ac:dyDescent="0.25">
      <c r="A318" s="10" t="s">
        <v>85</v>
      </c>
      <c r="B318" s="11" t="s">
        <v>36</v>
      </c>
      <c r="C318" s="12" t="s">
        <v>653</v>
      </c>
      <c r="D318" s="11" t="s">
        <v>654</v>
      </c>
      <c r="E318" s="13">
        <v>1</v>
      </c>
      <c r="F318" s="10" t="s">
        <v>836</v>
      </c>
      <c r="G318" s="10" t="s">
        <v>835</v>
      </c>
      <c r="H318" s="59">
        <f t="shared" si="12"/>
        <v>1000</v>
      </c>
      <c r="I318" s="16"/>
      <c r="J318" s="16"/>
      <c r="K318" s="16"/>
      <c r="L318" s="16"/>
      <c r="M318" s="16">
        <v>1000</v>
      </c>
      <c r="N318" s="16"/>
      <c r="O318" s="16"/>
      <c r="P318" s="16"/>
      <c r="Q318" s="16"/>
      <c r="R318" s="16"/>
      <c r="S318" s="16"/>
      <c r="T318" s="16"/>
      <c r="U318" s="16"/>
      <c r="V318" s="16"/>
      <c r="W318" s="16"/>
    </row>
    <row r="319" spans="1:23" s="32" customFormat="1" ht="30" x14ac:dyDescent="0.25">
      <c r="A319" s="10" t="s">
        <v>85</v>
      </c>
      <c r="B319" s="11" t="s">
        <v>36</v>
      </c>
      <c r="C319" s="12" t="s">
        <v>655</v>
      </c>
      <c r="D319" s="11" t="s">
        <v>656</v>
      </c>
      <c r="E319" s="13">
        <v>1</v>
      </c>
      <c r="F319" s="10" t="s">
        <v>836</v>
      </c>
      <c r="G319" s="10" t="s">
        <v>833</v>
      </c>
      <c r="H319" s="16">
        <f t="shared" si="12"/>
        <v>4000000</v>
      </c>
      <c r="I319" s="16"/>
      <c r="J319" s="16"/>
      <c r="K319" s="16"/>
      <c r="L319" s="16"/>
      <c r="M319" s="16">
        <v>4000000</v>
      </c>
      <c r="N319" s="16"/>
      <c r="O319" s="16"/>
      <c r="P319" s="16"/>
      <c r="Q319" s="16"/>
      <c r="R319" s="16"/>
      <c r="S319" s="16"/>
      <c r="T319" s="16"/>
      <c r="U319" s="16"/>
      <c r="V319" s="16"/>
      <c r="W319" s="16"/>
    </row>
    <row r="320" spans="1:23" s="32" customFormat="1" ht="60" x14ac:dyDescent="0.25">
      <c r="A320" s="10" t="s">
        <v>85</v>
      </c>
      <c r="B320" s="11" t="s">
        <v>36</v>
      </c>
      <c r="C320" s="12" t="s">
        <v>657</v>
      </c>
      <c r="D320" s="11" t="s">
        <v>658</v>
      </c>
      <c r="E320" s="13">
        <v>1</v>
      </c>
      <c r="F320" s="10" t="s">
        <v>836</v>
      </c>
      <c r="G320" s="10" t="s">
        <v>835</v>
      </c>
      <c r="H320" s="59">
        <f t="shared" si="12"/>
        <v>1000</v>
      </c>
      <c r="I320" s="16"/>
      <c r="J320" s="16"/>
      <c r="K320" s="16"/>
      <c r="L320" s="16"/>
      <c r="M320" s="16">
        <v>1000</v>
      </c>
      <c r="N320" s="16"/>
      <c r="O320" s="16"/>
      <c r="P320" s="16"/>
      <c r="Q320" s="16"/>
      <c r="R320" s="16"/>
      <c r="S320" s="16"/>
      <c r="T320" s="16"/>
      <c r="U320" s="16"/>
      <c r="V320" s="16"/>
      <c r="W320" s="16"/>
    </row>
    <row r="321" spans="1:23" s="32" customFormat="1" ht="45" x14ac:dyDescent="0.25">
      <c r="A321" s="10" t="s">
        <v>85</v>
      </c>
      <c r="B321" s="11" t="s">
        <v>36</v>
      </c>
      <c r="C321" s="12" t="s">
        <v>659</v>
      </c>
      <c r="D321" s="12" t="s">
        <v>659</v>
      </c>
      <c r="E321" s="13">
        <v>1</v>
      </c>
      <c r="F321" s="10" t="s">
        <v>836</v>
      </c>
      <c r="G321" s="10" t="s">
        <v>833</v>
      </c>
      <c r="H321" s="16">
        <f t="shared" si="12"/>
        <v>55000000</v>
      </c>
      <c r="I321" s="16"/>
      <c r="J321" s="16"/>
      <c r="K321" s="16"/>
      <c r="L321" s="16"/>
      <c r="M321" s="16">
        <v>55000000</v>
      </c>
      <c r="N321" s="16"/>
      <c r="O321" s="16"/>
      <c r="P321" s="16"/>
      <c r="Q321" s="16"/>
      <c r="R321" s="16"/>
      <c r="S321" s="16"/>
      <c r="T321" s="16"/>
      <c r="U321" s="16"/>
      <c r="V321" s="16"/>
      <c r="W321" s="16"/>
    </row>
    <row r="322" spans="1:23" s="32" customFormat="1" ht="45" x14ac:dyDescent="0.25">
      <c r="A322" s="10" t="s">
        <v>85</v>
      </c>
      <c r="B322" s="11" t="s">
        <v>36</v>
      </c>
      <c r="C322" s="12" t="s">
        <v>660</v>
      </c>
      <c r="D322" s="11" t="s">
        <v>658</v>
      </c>
      <c r="E322" s="13">
        <v>1</v>
      </c>
      <c r="F322" s="10" t="s">
        <v>836</v>
      </c>
      <c r="G322" s="10" t="s">
        <v>835</v>
      </c>
      <c r="H322" s="59">
        <f t="shared" si="12"/>
        <v>1000</v>
      </c>
      <c r="I322" s="16"/>
      <c r="J322" s="16"/>
      <c r="K322" s="16"/>
      <c r="L322" s="16"/>
      <c r="M322" s="16">
        <v>1000</v>
      </c>
      <c r="N322" s="16"/>
      <c r="O322" s="16"/>
      <c r="P322" s="16"/>
      <c r="Q322" s="16"/>
      <c r="R322" s="16"/>
      <c r="S322" s="16"/>
      <c r="T322" s="16"/>
      <c r="U322" s="16"/>
      <c r="V322" s="16"/>
      <c r="W322" s="16"/>
    </row>
    <row r="323" spans="1:23" ht="21" x14ac:dyDescent="0.25">
      <c r="A323" s="36" t="s">
        <v>841</v>
      </c>
      <c r="B323" s="37"/>
      <c r="C323" s="38"/>
      <c r="D323" s="37"/>
      <c r="E323" s="39"/>
      <c r="F323" s="36"/>
      <c r="G323" s="40"/>
      <c r="H323" s="63">
        <f>SUM(H299:H322)</f>
        <v>298300000</v>
      </c>
      <c r="I323" s="40"/>
      <c r="J323" s="41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</row>
    <row r="324" spans="1:23" s="32" customFormat="1" ht="105" x14ac:dyDescent="0.25">
      <c r="A324" s="10" t="s">
        <v>86</v>
      </c>
      <c r="B324" s="11" t="s">
        <v>37</v>
      </c>
      <c r="C324" s="12" t="s">
        <v>661</v>
      </c>
      <c r="D324" s="11" t="s">
        <v>662</v>
      </c>
      <c r="E324" s="13">
        <v>1</v>
      </c>
      <c r="F324" s="10" t="s">
        <v>836</v>
      </c>
      <c r="G324" s="10" t="s">
        <v>833</v>
      </c>
      <c r="H324" s="16">
        <f t="shared" ref="H324:H364" si="13">SUM(I324:W324)</f>
        <v>25000000</v>
      </c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>
        <v>25000000</v>
      </c>
      <c r="T324" s="16"/>
      <c r="U324" s="16"/>
      <c r="V324" s="16"/>
      <c r="W324" s="16"/>
    </row>
    <row r="325" spans="1:23" s="32" customFormat="1" ht="75" x14ac:dyDescent="0.25">
      <c r="A325" s="10" t="s">
        <v>86</v>
      </c>
      <c r="B325" s="11" t="s">
        <v>37</v>
      </c>
      <c r="C325" s="12" t="s">
        <v>663</v>
      </c>
      <c r="D325" s="11" t="s">
        <v>385</v>
      </c>
      <c r="E325" s="13">
        <v>1</v>
      </c>
      <c r="F325" s="10" t="s">
        <v>834</v>
      </c>
      <c r="G325" s="10" t="s">
        <v>833</v>
      </c>
      <c r="H325" s="16">
        <f t="shared" si="13"/>
        <v>278868970</v>
      </c>
      <c r="I325" s="16"/>
      <c r="J325" s="16"/>
      <c r="K325" s="16"/>
      <c r="L325" s="16"/>
      <c r="M325" s="16">
        <v>278868970</v>
      </c>
      <c r="N325" s="16"/>
      <c r="O325" s="16"/>
      <c r="P325" s="16"/>
      <c r="Q325" s="16"/>
      <c r="R325" s="16"/>
      <c r="S325" s="16"/>
      <c r="T325" s="16"/>
      <c r="U325" s="16"/>
      <c r="V325" s="16"/>
      <c r="W325" s="16"/>
    </row>
    <row r="326" spans="1:23" s="32" customFormat="1" ht="60" x14ac:dyDescent="0.25">
      <c r="A326" s="10" t="s">
        <v>86</v>
      </c>
      <c r="B326" s="11" t="s">
        <v>37</v>
      </c>
      <c r="C326" s="12" t="s">
        <v>664</v>
      </c>
      <c r="D326" s="11" t="s">
        <v>665</v>
      </c>
      <c r="E326" s="13">
        <v>1</v>
      </c>
      <c r="F326" s="10" t="s">
        <v>834</v>
      </c>
      <c r="G326" s="10" t="s">
        <v>833</v>
      </c>
      <c r="H326" s="16">
        <f t="shared" si="13"/>
        <v>22000000</v>
      </c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>
        <v>22000000</v>
      </c>
      <c r="T326" s="16"/>
      <c r="U326" s="16"/>
      <c r="V326" s="16"/>
      <c r="W326" s="16"/>
    </row>
    <row r="327" spans="1:23" s="32" customFormat="1" ht="60" x14ac:dyDescent="0.25">
      <c r="A327" s="10" t="s">
        <v>86</v>
      </c>
      <c r="B327" s="11" t="s">
        <v>37</v>
      </c>
      <c r="C327" s="12" t="s">
        <v>666</v>
      </c>
      <c r="D327" s="11" t="s">
        <v>667</v>
      </c>
      <c r="E327" s="13">
        <v>1</v>
      </c>
      <c r="F327" s="10" t="s">
        <v>834</v>
      </c>
      <c r="G327" s="10" t="s">
        <v>833</v>
      </c>
      <c r="H327" s="16">
        <f t="shared" si="13"/>
        <v>51600000</v>
      </c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>
        <v>51600000</v>
      </c>
      <c r="T327" s="16"/>
      <c r="U327" s="16"/>
      <c r="V327" s="16"/>
      <c r="W327" s="16"/>
    </row>
    <row r="328" spans="1:23" s="32" customFormat="1" ht="75" x14ac:dyDescent="0.25">
      <c r="A328" s="10" t="s">
        <v>86</v>
      </c>
      <c r="B328" s="11" t="s">
        <v>37</v>
      </c>
      <c r="C328" s="12" t="s">
        <v>668</v>
      </c>
      <c r="D328" s="11" t="s">
        <v>648</v>
      </c>
      <c r="E328" s="13">
        <v>1</v>
      </c>
      <c r="F328" s="10" t="s">
        <v>836</v>
      </c>
      <c r="G328" s="10" t="s">
        <v>833</v>
      </c>
      <c r="H328" s="16">
        <f t="shared" si="13"/>
        <v>20000000</v>
      </c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>
        <v>20000000</v>
      </c>
      <c r="T328" s="16"/>
      <c r="U328" s="16"/>
      <c r="V328" s="16"/>
      <c r="W328" s="16"/>
    </row>
    <row r="329" spans="1:23" s="32" customFormat="1" ht="45" x14ac:dyDescent="0.25">
      <c r="A329" s="10" t="s">
        <v>86</v>
      </c>
      <c r="B329" s="11" t="s">
        <v>37</v>
      </c>
      <c r="C329" s="12" t="s">
        <v>669</v>
      </c>
      <c r="D329" s="11" t="s">
        <v>670</v>
      </c>
      <c r="E329" s="13">
        <v>1</v>
      </c>
      <c r="F329" s="10" t="s">
        <v>836</v>
      </c>
      <c r="G329" s="10" t="s">
        <v>833</v>
      </c>
      <c r="H329" s="59">
        <f t="shared" si="13"/>
        <v>1000</v>
      </c>
      <c r="I329" s="16"/>
      <c r="J329" s="16"/>
      <c r="K329" s="16"/>
      <c r="L329" s="16"/>
      <c r="M329" s="16">
        <v>1000</v>
      </c>
      <c r="N329" s="16"/>
      <c r="O329" s="16"/>
      <c r="P329" s="16"/>
      <c r="Q329" s="16"/>
      <c r="R329" s="16"/>
      <c r="S329" s="16"/>
      <c r="T329" s="16"/>
      <c r="U329" s="16"/>
      <c r="V329" s="16"/>
      <c r="W329" s="16"/>
    </row>
    <row r="330" spans="1:23" s="32" customFormat="1" ht="45" x14ac:dyDescent="0.25">
      <c r="A330" s="10" t="s">
        <v>86</v>
      </c>
      <c r="B330" s="11" t="s">
        <v>37</v>
      </c>
      <c r="C330" s="12" t="s">
        <v>671</v>
      </c>
      <c r="D330" s="11" t="s">
        <v>672</v>
      </c>
      <c r="E330" s="13">
        <v>1</v>
      </c>
      <c r="F330" s="10" t="s">
        <v>836</v>
      </c>
      <c r="G330" s="10" t="s">
        <v>833</v>
      </c>
      <c r="H330" s="16">
        <f t="shared" si="13"/>
        <v>15000000</v>
      </c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>
        <v>15000000</v>
      </c>
      <c r="T330" s="16"/>
      <c r="U330" s="16"/>
      <c r="V330" s="16"/>
      <c r="W330" s="16"/>
    </row>
    <row r="331" spans="1:23" s="32" customFormat="1" ht="91.5" x14ac:dyDescent="0.25">
      <c r="A331" s="10" t="s">
        <v>86</v>
      </c>
      <c r="B331" s="11" t="s">
        <v>38</v>
      </c>
      <c r="C331" s="34" t="s">
        <v>861</v>
      </c>
      <c r="D331" s="34" t="s">
        <v>861</v>
      </c>
      <c r="E331" s="13">
        <v>1</v>
      </c>
      <c r="F331" s="10" t="s">
        <v>836</v>
      </c>
      <c r="G331" s="10" t="s">
        <v>833</v>
      </c>
      <c r="H331" s="16">
        <f t="shared" si="13"/>
        <v>30000000</v>
      </c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>
        <v>30000000</v>
      </c>
      <c r="T331" s="16"/>
      <c r="U331" s="16"/>
      <c r="V331" s="16"/>
      <c r="W331" s="16"/>
    </row>
    <row r="332" spans="1:23" s="32" customFormat="1" ht="75" x14ac:dyDescent="0.25">
      <c r="A332" s="10" t="s">
        <v>86</v>
      </c>
      <c r="B332" s="11" t="s">
        <v>38</v>
      </c>
      <c r="C332" s="12" t="s">
        <v>673</v>
      </c>
      <c r="D332" s="11" t="s">
        <v>674</v>
      </c>
      <c r="E332" s="13">
        <v>1</v>
      </c>
      <c r="F332" s="10" t="s">
        <v>836</v>
      </c>
      <c r="G332" s="10" t="s">
        <v>833</v>
      </c>
      <c r="H332" s="16">
        <f t="shared" si="13"/>
        <v>25000000</v>
      </c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>
        <v>25000000</v>
      </c>
      <c r="T332" s="16"/>
      <c r="U332" s="16"/>
      <c r="V332" s="16"/>
      <c r="W332" s="16"/>
    </row>
    <row r="333" spans="1:23" s="32" customFormat="1" ht="30" x14ac:dyDescent="0.25">
      <c r="A333" s="10" t="s">
        <v>86</v>
      </c>
      <c r="B333" s="11" t="s">
        <v>38</v>
      </c>
      <c r="C333" s="12" t="s">
        <v>675</v>
      </c>
      <c r="D333" s="11" t="s">
        <v>676</v>
      </c>
      <c r="E333" s="13">
        <v>2</v>
      </c>
      <c r="F333" s="10" t="s">
        <v>836</v>
      </c>
      <c r="G333" s="10" t="s">
        <v>833</v>
      </c>
      <c r="H333" s="16">
        <f t="shared" si="13"/>
        <v>20000000</v>
      </c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>
        <v>20000000</v>
      </c>
      <c r="T333" s="16"/>
      <c r="U333" s="16"/>
      <c r="V333" s="16"/>
      <c r="W333" s="16"/>
    </row>
    <row r="334" spans="1:23" s="32" customFormat="1" ht="75" x14ac:dyDescent="0.25">
      <c r="A334" s="10" t="s">
        <v>86</v>
      </c>
      <c r="B334" s="11" t="s">
        <v>38</v>
      </c>
      <c r="C334" s="12" t="s">
        <v>677</v>
      </c>
      <c r="D334" s="11" t="s">
        <v>353</v>
      </c>
      <c r="E334" s="13">
        <v>1</v>
      </c>
      <c r="F334" s="10" t="s">
        <v>834</v>
      </c>
      <c r="G334" s="10" t="s">
        <v>833</v>
      </c>
      <c r="H334" s="16">
        <f t="shared" si="13"/>
        <v>20000000</v>
      </c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>
        <v>20000000</v>
      </c>
      <c r="T334" s="16"/>
      <c r="U334" s="16"/>
      <c r="V334" s="16"/>
      <c r="W334" s="16"/>
    </row>
    <row r="335" spans="1:23" s="32" customFormat="1" ht="45" x14ac:dyDescent="0.25">
      <c r="A335" s="10" t="s">
        <v>86</v>
      </c>
      <c r="B335" s="11" t="s">
        <v>38</v>
      </c>
      <c r="C335" s="12" t="s">
        <v>678</v>
      </c>
      <c r="D335" s="11" t="s">
        <v>679</v>
      </c>
      <c r="E335" s="13">
        <v>1</v>
      </c>
      <c r="F335" s="10" t="s">
        <v>834</v>
      </c>
      <c r="G335" s="10" t="s">
        <v>833</v>
      </c>
      <c r="H335" s="59">
        <f t="shared" si="13"/>
        <v>1000</v>
      </c>
      <c r="I335" s="16"/>
      <c r="J335" s="16"/>
      <c r="K335" s="16"/>
      <c r="L335" s="16"/>
      <c r="M335" s="16">
        <v>1000</v>
      </c>
      <c r="N335" s="16"/>
      <c r="O335" s="16"/>
      <c r="P335" s="16"/>
      <c r="Q335" s="16"/>
      <c r="R335" s="16"/>
      <c r="S335" s="16"/>
      <c r="T335" s="16"/>
      <c r="U335" s="16"/>
      <c r="V335" s="16"/>
      <c r="W335" s="16"/>
    </row>
    <row r="336" spans="1:23" s="32" customFormat="1" ht="30" x14ac:dyDescent="0.25">
      <c r="A336" s="10" t="s">
        <v>86</v>
      </c>
      <c r="B336" s="11" t="s">
        <v>39</v>
      </c>
      <c r="C336" s="12" t="s">
        <v>680</v>
      </c>
      <c r="D336" s="11" t="s">
        <v>681</v>
      </c>
      <c r="E336" s="13">
        <v>100</v>
      </c>
      <c r="F336" s="10" t="s">
        <v>836</v>
      </c>
      <c r="G336" s="10" t="s">
        <v>833</v>
      </c>
      <c r="H336" s="16">
        <f t="shared" si="13"/>
        <v>20000000</v>
      </c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>
        <v>20000000</v>
      </c>
      <c r="T336" s="16"/>
      <c r="U336" s="16"/>
      <c r="V336" s="16"/>
      <c r="W336" s="16"/>
    </row>
    <row r="337" spans="1:23" s="32" customFormat="1" ht="45" x14ac:dyDescent="0.25">
      <c r="A337" s="10" t="s">
        <v>86</v>
      </c>
      <c r="B337" s="11" t="s">
        <v>39</v>
      </c>
      <c r="C337" s="12" t="s">
        <v>682</v>
      </c>
      <c r="D337" s="11" t="s">
        <v>683</v>
      </c>
      <c r="E337" s="13">
        <v>1</v>
      </c>
      <c r="F337" s="10" t="s">
        <v>836</v>
      </c>
      <c r="G337" s="10" t="s">
        <v>833</v>
      </c>
      <c r="H337" s="16">
        <f t="shared" si="13"/>
        <v>15000000</v>
      </c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>
        <v>15000000</v>
      </c>
      <c r="T337" s="16"/>
      <c r="U337" s="16"/>
      <c r="V337" s="16"/>
      <c r="W337" s="16"/>
    </row>
    <row r="338" spans="1:23" s="32" customFormat="1" ht="60" x14ac:dyDescent="0.25">
      <c r="A338" s="10" t="s">
        <v>86</v>
      </c>
      <c r="B338" s="11" t="s">
        <v>39</v>
      </c>
      <c r="C338" s="12" t="s">
        <v>684</v>
      </c>
      <c r="D338" s="11" t="s">
        <v>685</v>
      </c>
      <c r="E338" s="13">
        <v>1</v>
      </c>
      <c r="F338" s="10" t="s">
        <v>836</v>
      </c>
      <c r="G338" s="10" t="s">
        <v>835</v>
      </c>
      <c r="H338" s="59">
        <f t="shared" si="13"/>
        <v>1000</v>
      </c>
      <c r="I338" s="16"/>
      <c r="J338" s="16"/>
      <c r="K338" s="16"/>
      <c r="L338" s="16"/>
      <c r="M338" s="16">
        <v>1000</v>
      </c>
      <c r="N338" s="16"/>
      <c r="O338" s="16"/>
      <c r="P338" s="16"/>
      <c r="Q338" s="16"/>
      <c r="R338" s="16"/>
      <c r="S338" s="16"/>
      <c r="T338" s="16"/>
      <c r="U338" s="16"/>
      <c r="V338" s="16"/>
      <c r="W338" s="16"/>
    </row>
    <row r="339" spans="1:23" s="32" customFormat="1" ht="60" x14ac:dyDescent="0.25">
      <c r="A339" s="10" t="s">
        <v>86</v>
      </c>
      <c r="B339" s="11" t="s">
        <v>39</v>
      </c>
      <c r="C339" s="12" t="s">
        <v>686</v>
      </c>
      <c r="D339" s="11" t="s">
        <v>687</v>
      </c>
      <c r="E339" s="13">
        <v>1</v>
      </c>
      <c r="F339" s="10" t="s">
        <v>836</v>
      </c>
      <c r="G339" s="10" t="s">
        <v>833</v>
      </c>
      <c r="H339" s="16">
        <f t="shared" si="13"/>
        <v>15000000</v>
      </c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>
        <v>15000000</v>
      </c>
      <c r="T339" s="16"/>
      <c r="U339" s="16"/>
      <c r="V339" s="16"/>
      <c r="W339" s="16"/>
    </row>
    <row r="340" spans="1:23" s="32" customFormat="1" ht="45" x14ac:dyDescent="0.25">
      <c r="A340" s="10" t="s">
        <v>86</v>
      </c>
      <c r="B340" s="11" t="s">
        <v>39</v>
      </c>
      <c r="C340" s="12" t="s">
        <v>688</v>
      </c>
      <c r="D340" s="11" t="s">
        <v>689</v>
      </c>
      <c r="E340" s="13">
        <v>1</v>
      </c>
      <c r="F340" s="10" t="s">
        <v>836</v>
      </c>
      <c r="G340" s="10" t="s">
        <v>833</v>
      </c>
      <c r="H340" s="16">
        <f t="shared" si="13"/>
        <v>20000000</v>
      </c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>
        <v>20000000</v>
      </c>
      <c r="T340" s="16"/>
      <c r="U340" s="16"/>
      <c r="V340" s="16"/>
      <c r="W340" s="16"/>
    </row>
    <row r="341" spans="1:23" s="32" customFormat="1" ht="90" x14ac:dyDescent="0.25">
      <c r="A341" s="10" t="s">
        <v>86</v>
      </c>
      <c r="B341" s="11" t="s">
        <v>39</v>
      </c>
      <c r="C341" s="12" t="s">
        <v>690</v>
      </c>
      <c r="D341" s="11" t="s">
        <v>691</v>
      </c>
      <c r="E341" s="13">
        <v>3</v>
      </c>
      <c r="F341" s="10" t="s">
        <v>836</v>
      </c>
      <c r="G341" s="10" t="s">
        <v>833</v>
      </c>
      <c r="H341" s="16">
        <f t="shared" si="13"/>
        <v>40000000</v>
      </c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>
        <v>40000000</v>
      </c>
      <c r="T341" s="16"/>
      <c r="U341" s="16"/>
      <c r="V341" s="16"/>
      <c r="W341" s="16"/>
    </row>
    <row r="342" spans="1:23" s="32" customFormat="1" ht="75" x14ac:dyDescent="0.25">
      <c r="A342" s="10" t="s">
        <v>86</v>
      </c>
      <c r="B342" s="11" t="s">
        <v>40</v>
      </c>
      <c r="C342" s="12" t="s">
        <v>692</v>
      </c>
      <c r="D342" s="11" t="s">
        <v>507</v>
      </c>
      <c r="E342" s="13">
        <v>1</v>
      </c>
      <c r="F342" s="10" t="s">
        <v>836</v>
      </c>
      <c r="G342" s="10" t="s">
        <v>833</v>
      </c>
      <c r="H342" s="16">
        <f t="shared" si="13"/>
        <v>10000000</v>
      </c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>
        <v>10000000</v>
      </c>
      <c r="T342" s="16"/>
      <c r="U342" s="16"/>
      <c r="V342" s="16"/>
      <c r="W342" s="16"/>
    </row>
    <row r="343" spans="1:23" s="32" customFormat="1" ht="45" x14ac:dyDescent="0.25">
      <c r="A343" s="10" t="s">
        <v>86</v>
      </c>
      <c r="B343" s="11" t="s">
        <v>40</v>
      </c>
      <c r="C343" s="12" t="s">
        <v>693</v>
      </c>
      <c r="D343" s="11" t="s">
        <v>694</v>
      </c>
      <c r="E343" s="13">
        <v>1</v>
      </c>
      <c r="F343" s="10" t="s">
        <v>836</v>
      </c>
      <c r="G343" s="10" t="s">
        <v>833</v>
      </c>
      <c r="H343" s="16">
        <f t="shared" si="13"/>
        <v>20000000</v>
      </c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>
        <v>20000000</v>
      </c>
      <c r="T343" s="16"/>
      <c r="U343" s="16"/>
      <c r="V343" s="16"/>
      <c r="W343" s="16"/>
    </row>
    <row r="344" spans="1:23" s="32" customFormat="1" ht="60" x14ac:dyDescent="0.25">
      <c r="A344" s="10" t="s">
        <v>86</v>
      </c>
      <c r="B344" s="11" t="s">
        <v>41</v>
      </c>
      <c r="C344" s="12" t="s">
        <v>695</v>
      </c>
      <c r="D344" s="11" t="s">
        <v>658</v>
      </c>
      <c r="E344" s="13">
        <v>1</v>
      </c>
      <c r="F344" s="10" t="s">
        <v>836</v>
      </c>
      <c r="G344" s="10" t="s">
        <v>833</v>
      </c>
      <c r="H344" s="16">
        <f t="shared" si="13"/>
        <v>20000000</v>
      </c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>
        <v>20000000</v>
      </c>
      <c r="T344" s="16"/>
      <c r="U344" s="16"/>
      <c r="V344" s="16"/>
      <c r="W344" s="16"/>
    </row>
    <row r="345" spans="1:23" s="32" customFormat="1" ht="105" x14ac:dyDescent="0.25">
      <c r="A345" s="10" t="s">
        <v>86</v>
      </c>
      <c r="B345" s="11" t="s">
        <v>41</v>
      </c>
      <c r="C345" s="12" t="s">
        <v>696</v>
      </c>
      <c r="D345" s="11" t="s">
        <v>697</v>
      </c>
      <c r="E345" s="13">
        <v>1</v>
      </c>
      <c r="F345" s="10" t="s">
        <v>836</v>
      </c>
      <c r="G345" s="10" t="s">
        <v>835</v>
      </c>
      <c r="H345" s="59">
        <f t="shared" si="13"/>
        <v>1000</v>
      </c>
      <c r="I345" s="16"/>
      <c r="J345" s="16"/>
      <c r="K345" s="16"/>
      <c r="L345" s="16"/>
      <c r="M345" s="16">
        <v>1000</v>
      </c>
      <c r="N345" s="16"/>
      <c r="O345" s="16"/>
      <c r="P345" s="16"/>
      <c r="Q345" s="16"/>
      <c r="R345" s="16"/>
      <c r="S345" s="16"/>
      <c r="T345" s="16"/>
      <c r="U345" s="16"/>
      <c r="V345" s="16"/>
      <c r="W345" s="16"/>
    </row>
    <row r="346" spans="1:23" s="32" customFormat="1" ht="75" x14ac:dyDescent="0.25">
      <c r="A346" s="10" t="s">
        <v>86</v>
      </c>
      <c r="B346" s="11" t="s">
        <v>41</v>
      </c>
      <c r="C346" s="12" t="s">
        <v>698</v>
      </c>
      <c r="D346" s="11" t="s">
        <v>625</v>
      </c>
      <c r="E346" s="13">
        <v>3</v>
      </c>
      <c r="F346" s="10" t="s">
        <v>836</v>
      </c>
      <c r="G346" s="10" t="s">
        <v>835</v>
      </c>
      <c r="H346" s="59">
        <f t="shared" si="13"/>
        <v>1000</v>
      </c>
      <c r="I346" s="16"/>
      <c r="J346" s="16"/>
      <c r="K346" s="16"/>
      <c r="L346" s="16"/>
      <c r="M346" s="16">
        <v>1000</v>
      </c>
      <c r="N346" s="16"/>
      <c r="O346" s="16"/>
      <c r="P346" s="16"/>
      <c r="Q346" s="16"/>
      <c r="R346" s="16"/>
      <c r="S346" s="16"/>
      <c r="T346" s="16"/>
      <c r="U346" s="16"/>
      <c r="V346" s="16"/>
      <c r="W346" s="16"/>
    </row>
    <row r="347" spans="1:23" s="32" customFormat="1" ht="45" x14ac:dyDescent="0.25">
      <c r="A347" s="10" t="s">
        <v>86</v>
      </c>
      <c r="B347" s="11" t="s">
        <v>41</v>
      </c>
      <c r="C347" s="12" t="s">
        <v>699</v>
      </c>
      <c r="D347" s="11" t="s">
        <v>700</v>
      </c>
      <c r="E347" s="13">
        <v>1</v>
      </c>
      <c r="F347" s="10" t="s">
        <v>836</v>
      </c>
      <c r="G347" s="10" t="s">
        <v>833</v>
      </c>
      <c r="H347" s="16">
        <f t="shared" si="13"/>
        <v>10000000</v>
      </c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>
        <v>10000000</v>
      </c>
      <c r="T347" s="16"/>
      <c r="U347" s="16"/>
      <c r="V347" s="16"/>
      <c r="W347" s="16"/>
    </row>
    <row r="348" spans="1:23" s="32" customFormat="1" ht="60" x14ac:dyDescent="0.25">
      <c r="A348" s="10" t="s">
        <v>86</v>
      </c>
      <c r="B348" s="11" t="s">
        <v>42</v>
      </c>
      <c r="C348" s="12" t="s">
        <v>701</v>
      </c>
      <c r="D348" s="11" t="s">
        <v>702</v>
      </c>
      <c r="E348" s="13">
        <v>1</v>
      </c>
      <c r="F348" s="10" t="s">
        <v>836</v>
      </c>
      <c r="G348" s="10" t="s">
        <v>833</v>
      </c>
      <c r="H348" s="16">
        <f t="shared" si="13"/>
        <v>20000000</v>
      </c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>
        <v>20000000</v>
      </c>
      <c r="T348" s="16"/>
      <c r="U348" s="16"/>
      <c r="V348" s="16"/>
      <c r="W348" s="16"/>
    </row>
    <row r="349" spans="1:23" s="32" customFormat="1" ht="45" x14ac:dyDescent="0.25">
      <c r="A349" s="10" t="s">
        <v>86</v>
      </c>
      <c r="B349" s="11" t="s">
        <v>42</v>
      </c>
      <c r="C349" s="12" t="s">
        <v>703</v>
      </c>
      <c r="D349" s="11" t="s">
        <v>704</v>
      </c>
      <c r="E349" s="13">
        <v>1</v>
      </c>
      <c r="F349" s="10" t="s">
        <v>836</v>
      </c>
      <c r="G349" s="10" t="s">
        <v>833</v>
      </c>
      <c r="H349" s="16">
        <f t="shared" si="13"/>
        <v>10000000</v>
      </c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>
        <v>10000000</v>
      </c>
      <c r="T349" s="16"/>
      <c r="U349" s="16"/>
      <c r="V349" s="16"/>
      <c r="W349" s="16"/>
    </row>
    <row r="350" spans="1:23" s="32" customFormat="1" ht="60" x14ac:dyDescent="0.25">
      <c r="A350" s="10" t="s">
        <v>86</v>
      </c>
      <c r="B350" s="11" t="s">
        <v>42</v>
      </c>
      <c r="C350" s="12" t="s">
        <v>705</v>
      </c>
      <c r="D350" s="11" t="s">
        <v>706</v>
      </c>
      <c r="E350" s="13">
        <v>1</v>
      </c>
      <c r="F350" s="10" t="s">
        <v>836</v>
      </c>
      <c r="G350" s="10" t="s">
        <v>833</v>
      </c>
      <c r="H350" s="16">
        <f t="shared" si="13"/>
        <v>20000000</v>
      </c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>
        <v>20000000</v>
      </c>
      <c r="T350" s="16"/>
      <c r="U350" s="16"/>
      <c r="V350" s="16"/>
      <c r="W350" s="16"/>
    </row>
    <row r="351" spans="1:23" s="32" customFormat="1" ht="75" x14ac:dyDescent="0.25">
      <c r="A351" s="10" t="s">
        <v>86</v>
      </c>
      <c r="B351" s="11" t="s">
        <v>43</v>
      </c>
      <c r="C351" s="12" t="s">
        <v>707</v>
      </c>
      <c r="D351" s="11" t="s">
        <v>708</v>
      </c>
      <c r="E351" s="13">
        <v>1</v>
      </c>
      <c r="F351" s="10" t="s">
        <v>836</v>
      </c>
      <c r="G351" s="10" t="s">
        <v>833</v>
      </c>
      <c r="H351" s="16">
        <f t="shared" si="13"/>
        <v>20000000</v>
      </c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>
        <v>20000000</v>
      </c>
      <c r="U351" s="16"/>
      <c r="V351" s="16"/>
      <c r="W351" s="16"/>
    </row>
    <row r="352" spans="1:23" s="32" customFormat="1" ht="30" x14ac:dyDescent="0.25">
      <c r="A352" s="10" t="s">
        <v>86</v>
      </c>
      <c r="B352" s="11" t="s">
        <v>43</v>
      </c>
      <c r="C352" s="12" t="s">
        <v>709</v>
      </c>
      <c r="D352" s="11" t="s">
        <v>710</v>
      </c>
      <c r="E352" s="13">
        <v>1</v>
      </c>
      <c r="F352" s="10" t="s">
        <v>836</v>
      </c>
      <c r="G352" s="10" t="s">
        <v>833</v>
      </c>
      <c r="H352" s="16">
        <f t="shared" si="13"/>
        <v>50000000</v>
      </c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>
        <v>50000000</v>
      </c>
      <c r="U352" s="16"/>
      <c r="V352" s="16"/>
      <c r="W352" s="16"/>
    </row>
    <row r="353" spans="1:23" s="32" customFormat="1" ht="60" x14ac:dyDescent="0.25">
      <c r="A353" s="10" t="s">
        <v>86</v>
      </c>
      <c r="B353" s="11" t="s">
        <v>43</v>
      </c>
      <c r="C353" s="12" t="s">
        <v>711</v>
      </c>
      <c r="D353" s="11" t="s">
        <v>712</v>
      </c>
      <c r="E353" s="13">
        <v>2</v>
      </c>
      <c r="F353" s="10" t="s">
        <v>836</v>
      </c>
      <c r="G353" s="10" t="s">
        <v>833</v>
      </c>
      <c r="H353" s="16">
        <f t="shared" si="13"/>
        <v>160000000</v>
      </c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>
        <v>160000000</v>
      </c>
      <c r="U353" s="16"/>
      <c r="V353" s="16"/>
      <c r="W353" s="16"/>
    </row>
    <row r="354" spans="1:23" s="32" customFormat="1" ht="60" x14ac:dyDescent="0.25">
      <c r="A354" s="10" t="s">
        <v>86</v>
      </c>
      <c r="B354" s="11" t="s">
        <v>43</v>
      </c>
      <c r="C354" s="12" t="s">
        <v>713</v>
      </c>
      <c r="D354" s="11" t="s">
        <v>714</v>
      </c>
      <c r="E354" s="13">
        <v>1</v>
      </c>
      <c r="F354" s="10" t="s">
        <v>834</v>
      </c>
      <c r="G354" s="10" t="s">
        <v>833</v>
      </c>
      <c r="H354" s="16">
        <f t="shared" si="13"/>
        <v>443452042</v>
      </c>
      <c r="I354" s="16"/>
      <c r="J354" s="16"/>
      <c r="K354" s="16"/>
      <c r="L354" s="21">
        <f>+'[2]PPTO 2018-PROYEC.2019 BALAN.FRO'!$J$264</f>
        <v>443452042</v>
      </c>
      <c r="M354" s="21"/>
      <c r="N354" s="16"/>
      <c r="O354" s="16"/>
      <c r="P354" s="16"/>
      <c r="Q354" s="16"/>
      <c r="R354" s="16"/>
      <c r="S354" s="16"/>
      <c r="T354" s="16"/>
      <c r="U354" s="16"/>
      <c r="V354" s="16"/>
      <c r="W354" s="16"/>
    </row>
    <row r="355" spans="1:23" s="32" customFormat="1" ht="75" x14ac:dyDescent="0.25">
      <c r="A355" s="10" t="s">
        <v>86</v>
      </c>
      <c r="B355" s="11" t="s">
        <v>44</v>
      </c>
      <c r="C355" s="12" t="s">
        <v>715</v>
      </c>
      <c r="D355" s="11" t="s">
        <v>716</v>
      </c>
      <c r="E355" s="13">
        <v>1</v>
      </c>
      <c r="F355" s="10" t="s">
        <v>836</v>
      </c>
      <c r="G355" s="10" t="s">
        <v>833</v>
      </c>
      <c r="H355" s="16">
        <f t="shared" si="13"/>
        <v>20000000</v>
      </c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>
        <v>20000000</v>
      </c>
      <c r="T355" s="16"/>
      <c r="U355" s="16"/>
      <c r="V355" s="16"/>
      <c r="W355" s="16"/>
    </row>
    <row r="356" spans="1:23" s="32" customFormat="1" ht="45" x14ac:dyDescent="0.25">
      <c r="A356" s="10" t="s">
        <v>86</v>
      </c>
      <c r="B356" s="11" t="s">
        <v>44</v>
      </c>
      <c r="C356" s="12" t="s">
        <v>717</v>
      </c>
      <c r="D356" s="11" t="s">
        <v>718</v>
      </c>
      <c r="E356" s="13">
        <v>100</v>
      </c>
      <c r="F356" s="10" t="s">
        <v>834</v>
      </c>
      <c r="G356" s="10" t="s">
        <v>833</v>
      </c>
      <c r="H356" s="16">
        <f t="shared" si="13"/>
        <v>20000000</v>
      </c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>
        <v>20000000</v>
      </c>
      <c r="T356" s="16"/>
      <c r="U356" s="16"/>
      <c r="V356" s="16"/>
      <c r="W356" s="16"/>
    </row>
    <row r="357" spans="1:23" s="32" customFormat="1" ht="75" x14ac:dyDescent="0.25">
      <c r="A357" s="10" t="s">
        <v>86</v>
      </c>
      <c r="B357" s="11" t="s">
        <v>44</v>
      </c>
      <c r="C357" s="12" t="s">
        <v>719</v>
      </c>
      <c r="D357" s="11" t="s">
        <v>720</v>
      </c>
      <c r="E357" s="13">
        <v>1</v>
      </c>
      <c r="F357" s="10" t="s">
        <v>834</v>
      </c>
      <c r="G357" s="10" t="s">
        <v>833</v>
      </c>
      <c r="H357" s="16">
        <f t="shared" si="13"/>
        <v>174000000</v>
      </c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>
        <v>174000000</v>
      </c>
      <c r="T357" s="16"/>
      <c r="U357" s="16"/>
      <c r="V357" s="16"/>
      <c r="W357" s="16"/>
    </row>
    <row r="358" spans="1:23" s="32" customFormat="1" ht="60" x14ac:dyDescent="0.25">
      <c r="A358" s="10" t="s">
        <v>86</v>
      </c>
      <c r="B358" s="11" t="s">
        <v>44</v>
      </c>
      <c r="C358" s="12" t="s">
        <v>721</v>
      </c>
      <c r="D358" s="11" t="s">
        <v>722</v>
      </c>
      <c r="E358" s="13">
        <v>1</v>
      </c>
      <c r="F358" s="10" t="s">
        <v>836</v>
      </c>
      <c r="G358" s="10" t="s">
        <v>835</v>
      </c>
      <c r="H358" s="59">
        <f t="shared" si="13"/>
        <v>1000</v>
      </c>
      <c r="I358" s="16"/>
      <c r="J358" s="16"/>
      <c r="K358" s="16"/>
      <c r="L358" s="16"/>
      <c r="M358" s="16">
        <v>1000</v>
      </c>
      <c r="N358" s="16"/>
      <c r="O358" s="16"/>
      <c r="P358" s="16"/>
      <c r="Q358" s="16"/>
      <c r="R358" s="16"/>
      <c r="S358" s="16"/>
      <c r="T358" s="16"/>
      <c r="U358" s="16"/>
      <c r="V358" s="16"/>
      <c r="W358" s="16"/>
    </row>
    <row r="359" spans="1:23" s="32" customFormat="1" ht="45" x14ac:dyDescent="0.25">
      <c r="A359" s="10" t="s">
        <v>86</v>
      </c>
      <c r="B359" s="11" t="s">
        <v>44</v>
      </c>
      <c r="C359" s="12" t="s">
        <v>723</v>
      </c>
      <c r="D359" s="11" t="s">
        <v>670</v>
      </c>
      <c r="E359" s="13">
        <v>1</v>
      </c>
      <c r="F359" s="10" t="s">
        <v>836</v>
      </c>
      <c r="G359" s="10" t="s">
        <v>833</v>
      </c>
      <c r="H359" s="16">
        <f t="shared" si="13"/>
        <v>10000000</v>
      </c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>
        <v>10000000</v>
      </c>
      <c r="T359" s="16"/>
      <c r="U359" s="16"/>
      <c r="V359" s="16"/>
      <c r="W359" s="16"/>
    </row>
    <row r="360" spans="1:23" s="32" customFormat="1" ht="75" x14ac:dyDescent="0.25">
      <c r="A360" s="10" t="s">
        <v>86</v>
      </c>
      <c r="B360" s="11" t="s">
        <v>44</v>
      </c>
      <c r="C360" s="12" t="s">
        <v>724</v>
      </c>
      <c r="D360" s="11" t="s">
        <v>670</v>
      </c>
      <c r="E360" s="13">
        <v>1</v>
      </c>
      <c r="F360" s="10" t="s">
        <v>836</v>
      </c>
      <c r="G360" s="10" t="s">
        <v>835</v>
      </c>
      <c r="H360" s="59">
        <f t="shared" si="13"/>
        <v>1000</v>
      </c>
      <c r="I360" s="16"/>
      <c r="J360" s="16"/>
      <c r="K360" s="16"/>
      <c r="L360" s="16"/>
      <c r="M360" s="16">
        <v>1000</v>
      </c>
      <c r="N360" s="16"/>
      <c r="O360" s="16"/>
      <c r="P360" s="16"/>
      <c r="Q360" s="16"/>
      <c r="R360" s="16"/>
      <c r="S360" s="16"/>
      <c r="T360" s="16"/>
      <c r="U360" s="16"/>
      <c r="V360" s="16"/>
      <c r="W360" s="16"/>
    </row>
    <row r="361" spans="1:23" s="32" customFormat="1" ht="60" x14ac:dyDescent="0.25">
      <c r="A361" s="10" t="s">
        <v>86</v>
      </c>
      <c r="B361" s="11" t="s">
        <v>44</v>
      </c>
      <c r="C361" s="12" t="s">
        <v>725</v>
      </c>
      <c r="D361" s="11" t="s">
        <v>726</v>
      </c>
      <c r="E361" s="13">
        <v>5</v>
      </c>
      <c r="F361" s="10" t="s">
        <v>836</v>
      </c>
      <c r="G361" s="10" t="s">
        <v>833</v>
      </c>
      <c r="H361" s="16">
        <f t="shared" si="13"/>
        <v>15000000</v>
      </c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>
        <v>15000000</v>
      </c>
      <c r="T361" s="16"/>
      <c r="U361" s="16"/>
      <c r="V361" s="16"/>
      <c r="W361" s="16"/>
    </row>
    <row r="362" spans="1:23" s="32" customFormat="1" ht="45" x14ac:dyDescent="0.25">
      <c r="A362" s="10" t="s">
        <v>86</v>
      </c>
      <c r="B362" s="11" t="s">
        <v>45</v>
      </c>
      <c r="C362" s="12" t="s">
        <v>727</v>
      </c>
      <c r="D362" s="11" t="s">
        <v>503</v>
      </c>
      <c r="E362" s="13">
        <v>1</v>
      </c>
      <c r="F362" s="10" t="s">
        <v>836</v>
      </c>
      <c r="G362" s="10" t="s">
        <v>835</v>
      </c>
      <c r="H362" s="59">
        <f t="shared" si="13"/>
        <v>1000</v>
      </c>
      <c r="I362" s="16"/>
      <c r="J362" s="16"/>
      <c r="K362" s="16"/>
      <c r="L362" s="16"/>
      <c r="M362" s="16">
        <v>1000</v>
      </c>
      <c r="N362" s="16"/>
      <c r="O362" s="16"/>
      <c r="P362" s="16"/>
      <c r="Q362" s="16"/>
      <c r="R362" s="16"/>
      <c r="S362" s="16"/>
      <c r="T362" s="16"/>
      <c r="U362" s="16"/>
      <c r="V362" s="16"/>
      <c r="W362" s="16"/>
    </row>
    <row r="363" spans="1:23" s="32" customFormat="1" ht="60" x14ac:dyDescent="0.25">
      <c r="A363" s="10" t="s">
        <v>86</v>
      </c>
      <c r="B363" s="11" t="s">
        <v>46</v>
      </c>
      <c r="C363" s="12" t="s">
        <v>728</v>
      </c>
      <c r="D363" s="11" t="s">
        <v>729</v>
      </c>
      <c r="E363" s="13">
        <v>1</v>
      </c>
      <c r="F363" s="10" t="s">
        <v>836</v>
      </c>
      <c r="G363" s="10" t="s">
        <v>833</v>
      </c>
      <c r="H363" s="16">
        <f t="shared" si="13"/>
        <v>30000000</v>
      </c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>
        <v>30000000</v>
      </c>
      <c r="T363" s="16"/>
      <c r="U363" s="16"/>
      <c r="V363" s="16"/>
      <c r="W363" s="16"/>
    </row>
    <row r="364" spans="1:23" s="32" customFormat="1" ht="60" x14ac:dyDescent="0.25">
      <c r="A364" s="10" t="s">
        <v>86</v>
      </c>
      <c r="B364" s="11" t="s">
        <v>47</v>
      </c>
      <c r="C364" s="12" t="s">
        <v>730</v>
      </c>
      <c r="D364" s="11" t="s">
        <v>731</v>
      </c>
      <c r="E364" s="13">
        <v>1</v>
      </c>
      <c r="F364" s="10" t="s">
        <v>834</v>
      </c>
      <c r="G364" s="10" t="s">
        <v>833</v>
      </c>
      <c r="H364" s="16">
        <f t="shared" si="13"/>
        <v>260364010</v>
      </c>
      <c r="I364" s="16"/>
      <c r="J364" s="16"/>
      <c r="K364" s="16"/>
      <c r="L364" s="16"/>
      <c r="M364" s="16">
        <v>150000000</v>
      </c>
      <c r="N364" s="16"/>
      <c r="O364" s="16"/>
      <c r="P364" s="16"/>
      <c r="Q364" s="16"/>
      <c r="R364" s="16"/>
      <c r="S364" s="16">
        <v>110364010</v>
      </c>
      <c r="T364" s="16"/>
      <c r="U364" s="16"/>
      <c r="V364" s="16"/>
      <c r="W364" s="16"/>
    </row>
    <row r="365" spans="1:23" ht="30.75" customHeight="1" x14ac:dyDescent="0.25">
      <c r="A365" s="36" t="s">
        <v>840</v>
      </c>
      <c r="B365" s="37"/>
      <c r="C365" s="38"/>
      <c r="D365" s="37"/>
      <c r="E365" s="39"/>
      <c r="F365" s="36"/>
      <c r="G365" s="40"/>
      <c r="H365" s="64">
        <f>SUM(H324:H364)</f>
        <v>1930293022</v>
      </c>
      <c r="I365" s="40"/>
      <c r="J365" s="41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</row>
    <row r="366" spans="1:23" s="32" customFormat="1" ht="45" x14ac:dyDescent="0.25">
      <c r="A366" s="10" t="s">
        <v>87</v>
      </c>
      <c r="B366" s="11" t="s">
        <v>48</v>
      </c>
      <c r="C366" s="12" t="s">
        <v>732</v>
      </c>
      <c r="D366" s="11" t="s">
        <v>733</v>
      </c>
      <c r="E366" s="13">
        <v>1</v>
      </c>
      <c r="F366" s="10" t="s">
        <v>836</v>
      </c>
      <c r="G366" s="10" t="s">
        <v>833</v>
      </c>
      <c r="H366" s="16">
        <f t="shared" ref="H366:H372" si="14">SUM(I366:W366)</f>
        <v>683817237</v>
      </c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>
        <v>683817237</v>
      </c>
      <c r="T366" s="16"/>
      <c r="U366" s="16"/>
      <c r="V366" s="16"/>
      <c r="W366" s="16"/>
    </row>
    <row r="367" spans="1:23" s="32" customFormat="1" ht="60" x14ac:dyDescent="0.25">
      <c r="A367" s="10" t="s">
        <v>87</v>
      </c>
      <c r="B367" s="11" t="s">
        <v>48</v>
      </c>
      <c r="C367" s="12" t="s">
        <v>734</v>
      </c>
      <c r="D367" s="12" t="s">
        <v>734</v>
      </c>
      <c r="E367" s="13">
        <v>1</v>
      </c>
      <c r="F367" s="10" t="s">
        <v>836</v>
      </c>
      <c r="G367" s="10" t="s">
        <v>833</v>
      </c>
      <c r="H367" s="16">
        <f t="shared" si="14"/>
        <v>400000000</v>
      </c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>
        <v>400000000</v>
      </c>
      <c r="T367" s="16"/>
      <c r="U367" s="16"/>
      <c r="V367" s="16"/>
      <c r="W367" s="16"/>
    </row>
    <row r="368" spans="1:23" s="32" customFormat="1" ht="45" x14ac:dyDescent="0.25">
      <c r="A368" s="10" t="s">
        <v>87</v>
      </c>
      <c r="B368" s="11" t="s">
        <v>48</v>
      </c>
      <c r="C368" s="12" t="s">
        <v>735</v>
      </c>
      <c r="D368" s="11" t="s">
        <v>884</v>
      </c>
      <c r="E368" s="13">
        <v>1</v>
      </c>
      <c r="F368" s="10" t="s">
        <v>836</v>
      </c>
      <c r="G368" s="10" t="s">
        <v>833</v>
      </c>
      <c r="H368" s="16">
        <f t="shared" si="14"/>
        <v>150000000</v>
      </c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>
        <v>150000000</v>
      </c>
      <c r="U368" s="16"/>
      <c r="V368" s="16"/>
      <c r="W368" s="16"/>
    </row>
    <row r="369" spans="1:23" s="32" customFormat="1" ht="45" x14ac:dyDescent="0.25">
      <c r="A369" s="10" t="s">
        <v>87</v>
      </c>
      <c r="B369" s="11" t="s">
        <v>48</v>
      </c>
      <c r="C369" s="42" t="s">
        <v>736</v>
      </c>
      <c r="D369" s="42" t="s">
        <v>736</v>
      </c>
      <c r="E369" s="13">
        <v>1</v>
      </c>
      <c r="F369" s="10" t="s">
        <v>836</v>
      </c>
      <c r="G369" s="10" t="s">
        <v>833</v>
      </c>
      <c r="H369" s="16">
        <f t="shared" si="14"/>
        <v>100000000</v>
      </c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>
        <v>100000000</v>
      </c>
      <c r="U369" s="16"/>
      <c r="V369" s="16"/>
      <c r="W369" s="16"/>
    </row>
    <row r="370" spans="1:23" s="32" customFormat="1" ht="45" x14ac:dyDescent="0.25">
      <c r="A370" s="10" t="s">
        <v>87</v>
      </c>
      <c r="B370" s="11" t="s">
        <v>48</v>
      </c>
      <c r="C370" s="43" t="s">
        <v>737</v>
      </c>
      <c r="D370" s="43" t="s">
        <v>737</v>
      </c>
      <c r="E370" s="13">
        <v>1</v>
      </c>
      <c r="F370" s="10" t="s">
        <v>836</v>
      </c>
      <c r="G370" s="10" t="s">
        <v>835</v>
      </c>
      <c r="H370" s="59">
        <f t="shared" si="14"/>
        <v>1000</v>
      </c>
      <c r="I370" s="16"/>
      <c r="J370" s="16"/>
      <c r="K370" s="16"/>
      <c r="L370" s="16"/>
      <c r="M370" s="16">
        <v>1000</v>
      </c>
      <c r="N370" s="16"/>
      <c r="O370" s="16"/>
      <c r="P370" s="16"/>
      <c r="Q370" s="16"/>
      <c r="R370" s="16"/>
      <c r="S370" s="16"/>
      <c r="T370" s="16"/>
      <c r="U370" s="16"/>
      <c r="V370" s="16"/>
      <c r="W370" s="16"/>
    </row>
    <row r="371" spans="1:23" s="32" customFormat="1" ht="47.25" x14ac:dyDescent="0.25">
      <c r="A371" s="10" t="s">
        <v>87</v>
      </c>
      <c r="B371" s="11" t="s">
        <v>48</v>
      </c>
      <c r="C371" s="43" t="s">
        <v>883</v>
      </c>
      <c r="D371" s="11" t="s">
        <v>885</v>
      </c>
      <c r="E371" s="13">
        <v>1</v>
      </c>
      <c r="F371" s="10" t="s">
        <v>836</v>
      </c>
      <c r="G371" s="10" t="s">
        <v>833</v>
      </c>
      <c r="H371" s="16">
        <f t="shared" si="14"/>
        <v>108460000</v>
      </c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>
        <v>108460000</v>
      </c>
      <c r="U371" s="16"/>
      <c r="V371" s="16"/>
      <c r="W371" s="16"/>
    </row>
    <row r="372" spans="1:23" s="32" customFormat="1" ht="45" x14ac:dyDescent="0.25">
      <c r="A372" s="10" t="s">
        <v>87</v>
      </c>
      <c r="B372" s="11" t="s">
        <v>48</v>
      </c>
      <c r="C372" s="12" t="s">
        <v>738</v>
      </c>
      <c r="D372" s="11" t="s">
        <v>739</v>
      </c>
      <c r="E372" s="13">
        <v>1</v>
      </c>
      <c r="F372" s="10" t="s">
        <v>834</v>
      </c>
      <c r="G372" s="10" t="s">
        <v>835</v>
      </c>
      <c r="H372" s="59">
        <f t="shared" si="14"/>
        <v>1000</v>
      </c>
      <c r="I372" s="16"/>
      <c r="J372" s="16"/>
      <c r="K372" s="16"/>
      <c r="L372" s="16"/>
      <c r="M372" s="16">
        <v>1000</v>
      </c>
      <c r="N372" s="16"/>
      <c r="O372" s="16"/>
      <c r="P372" s="16"/>
      <c r="Q372" s="16"/>
      <c r="R372" s="16"/>
      <c r="S372" s="16"/>
      <c r="T372" s="16"/>
      <c r="U372" s="16"/>
      <c r="V372" s="16"/>
      <c r="W372" s="16"/>
    </row>
    <row r="373" spans="1:23" ht="21" x14ac:dyDescent="0.25">
      <c r="A373" s="36" t="s">
        <v>839</v>
      </c>
      <c r="B373" s="37"/>
      <c r="C373" s="38"/>
      <c r="D373" s="37"/>
      <c r="E373" s="39"/>
      <c r="F373" s="36"/>
      <c r="G373" s="40"/>
      <c r="H373" s="63">
        <f>SUM(H366:H372)</f>
        <v>1442279237</v>
      </c>
      <c r="I373" s="40"/>
      <c r="J373" s="41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</row>
    <row r="374" spans="1:23" s="32" customFormat="1" ht="45" x14ac:dyDescent="0.25">
      <c r="A374" s="10" t="s">
        <v>88</v>
      </c>
      <c r="B374" s="11" t="s">
        <v>49</v>
      </c>
      <c r="C374" s="12" t="s">
        <v>740</v>
      </c>
      <c r="D374" s="11" t="s">
        <v>741</v>
      </c>
      <c r="E374" s="13">
        <v>30</v>
      </c>
      <c r="F374" s="10" t="s">
        <v>836</v>
      </c>
      <c r="G374" s="10" t="s">
        <v>833</v>
      </c>
      <c r="H374" s="16">
        <f t="shared" ref="H374:H380" si="15">SUM(I374:W374)</f>
        <v>35000000</v>
      </c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>
        <v>35000000</v>
      </c>
      <c r="U374" s="16"/>
      <c r="V374" s="16"/>
      <c r="W374" s="16"/>
    </row>
    <row r="375" spans="1:23" s="32" customFormat="1" ht="75" x14ac:dyDescent="0.25">
      <c r="A375" s="10" t="s">
        <v>88</v>
      </c>
      <c r="B375" s="11" t="s">
        <v>49</v>
      </c>
      <c r="C375" s="12" t="s">
        <v>742</v>
      </c>
      <c r="D375" s="11" t="s">
        <v>503</v>
      </c>
      <c r="E375" s="13">
        <v>2</v>
      </c>
      <c r="F375" s="10" t="s">
        <v>836</v>
      </c>
      <c r="G375" s="10" t="s">
        <v>833</v>
      </c>
      <c r="H375" s="16">
        <f t="shared" si="15"/>
        <v>5000000</v>
      </c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>
        <v>5000000</v>
      </c>
      <c r="U375" s="16"/>
      <c r="V375" s="16"/>
      <c r="W375" s="16"/>
    </row>
    <row r="376" spans="1:23" s="32" customFormat="1" ht="90" x14ac:dyDescent="0.25">
      <c r="A376" s="10" t="s">
        <v>88</v>
      </c>
      <c r="B376" s="11" t="s">
        <v>49</v>
      </c>
      <c r="C376" s="12" t="s">
        <v>743</v>
      </c>
      <c r="D376" s="11" t="s">
        <v>658</v>
      </c>
      <c r="E376" s="13">
        <v>1</v>
      </c>
      <c r="F376" s="10" t="s">
        <v>836</v>
      </c>
      <c r="G376" s="10" t="s">
        <v>833</v>
      </c>
      <c r="H376" s="16">
        <f t="shared" si="15"/>
        <v>4997000</v>
      </c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>
        <v>4997000</v>
      </c>
      <c r="U376" s="16"/>
      <c r="V376" s="16"/>
      <c r="W376" s="16"/>
    </row>
    <row r="377" spans="1:23" s="32" customFormat="1" ht="60" x14ac:dyDescent="0.25">
      <c r="A377" s="10" t="s">
        <v>88</v>
      </c>
      <c r="B377" s="11" t="s">
        <v>49</v>
      </c>
      <c r="C377" s="12" t="s">
        <v>744</v>
      </c>
      <c r="D377" s="11" t="s">
        <v>670</v>
      </c>
      <c r="E377" s="13">
        <v>1</v>
      </c>
      <c r="F377" s="10" t="s">
        <v>836</v>
      </c>
      <c r="G377" s="10" t="s">
        <v>833</v>
      </c>
      <c r="H377" s="16">
        <f t="shared" si="15"/>
        <v>5000000</v>
      </c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>
        <v>5000000</v>
      </c>
      <c r="U377" s="16"/>
      <c r="V377" s="16"/>
      <c r="W377" s="16"/>
    </row>
    <row r="378" spans="1:23" s="32" customFormat="1" ht="60" x14ac:dyDescent="0.25">
      <c r="A378" s="10" t="s">
        <v>88</v>
      </c>
      <c r="B378" s="11" t="s">
        <v>49</v>
      </c>
      <c r="C378" s="12" t="s">
        <v>745</v>
      </c>
      <c r="D378" s="11" t="s">
        <v>746</v>
      </c>
      <c r="E378" s="13">
        <v>1</v>
      </c>
      <c r="F378" s="10" t="s">
        <v>836</v>
      </c>
      <c r="G378" s="10" t="s">
        <v>835</v>
      </c>
      <c r="H378" s="59">
        <f t="shared" si="15"/>
        <v>1000</v>
      </c>
      <c r="I378" s="16"/>
      <c r="J378" s="16"/>
      <c r="K378" s="16"/>
      <c r="L378" s="16"/>
      <c r="M378" s="16">
        <v>1000</v>
      </c>
      <c r="N378" s="16"/>
      <c r="O378" s="16"/>
      <c r="P378" s="16"/>
      <c r="Q378" s="16"/>
      <c r="R378" s="16"/>
      <c r="S378" s="16"/>
      <c r="T378" s="16"/>
      <c r="U378" s="16"/>
      <c r="V378" s="16"/>
      <c r="W378" s="16"/>
    </row>
    <row r="379" spans="1:23" s="32" customFormat="1" ht="90" x14ac:dyDescent="0.25">
      <c r="A379" s="10" t="s">
        <v>88</v>
      </c>
      <c r="B379" s="11" t="s">
        <v>49</v>
      </c>
      <c r="C379" s="12" t="s">
        <v>747</v>
      </c>
      <c r="D379" s="11" t="s">
        <v>748</v>
      </c>
      <c r="E379" s="13">
        <v>1</v>
      </c>
      <c r="F379" s="10" t="s">
        <v>836</v>
      </c>
      <c r="G379" s="10" t="s">
        <v>835</v>
      </c>
      <c r="H379" s="59">
        <f t="shared" si="15"/>
        <v>1000</v>
      </c>
      <c r="I379" s="16"/>
      <c r="J379" s="16"/>
      <c r="K379" s="16"/>
      <c r="L379" s="16"/>
      <c r="M379" s="16">
        <v>1000</v>
      </c>
      <c r="N379" s="16"/>
      <c r="O379" s="16"/>
      <c r="P379" s="16"/>
      <c r="Q379" s="16"/>
      <c r="R379" s="16"/>
      <c r="S379" s="16"/>
      <c r="T379" s="16"/>
      <c r="U379" s="16"/>
      <c r="V379" s="16"/>
      <c r="W379" s="16"/>
    </row>
    <row r="380" spans="1:23" s="32" customFormat="1" ht="45" x14ac:dyDescent="0.25">
      <c r="A380" s="10" t="s">
        <v>88</v>
      </c>
      <c r="B380" s="11" t="s">
        <v>49</v>
      </c>
      <c r="C380" s="12" t="s">
        <v>749</v>
      </c>
      <c r="D380" s="11" t="s">
        <v>750</v>
      </c>
      <c r="E380" s="13">
        <v>75</v>
      </c>
      <c r="F380" s="10" t="s">
        <v>836</v>
      </c>
      <c r="G380" s="10" t="s">
        <v>835</v>
      </c>
      <c r="H380" s="59">
        <f t="shared" si="15"/>
        <v>1000</v>
      </c>
      <c r="I380" s="16"/>
      <c r="J380" s="16"/>
      <c r="K380" s="16"/>
      <c r="L380" s="16"/>
      <c r="M380" s="16">
        <v>1000</v>
      </c>
      <c r="N380" s="16"/>
      <c r="O380" s="16"/>
      <c r="P380" s="16"/>
      <c r="Q380" s="16"/>
      <c r="R380" s="16"/>
      <c r="S380" s="16"/>
      <c r="T380" s="16"/>
      <c r="U380" s="16"/>
      <c r="V380" s="16"/>
      <c r="W380" s="16"/>
    </row>
    <row r="381" spans="1:23" ht="21" x14ac:dyDescent="0.25">
      <c r="A381" s="36" t="s">
        <v>838</v>
      </c>
      <c r="B381" s="37"/>
      <c r="C381" s="38"/>
      <c r="D381" s="37"/>
      <c r="E381" s="39"/>
      <c r="F381" s="36"/>
      <c r="G381" s="36"/>
      <c r="H381" s="63">
        <f>SUM(H374:H380)</f>
        <v>50000000</v>
      </c>
      <c r="I381" s="40"/>
      <c r="J381" s="41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</row>
    <row r="382" spans="1:23" s="32" customFormat="1" ht="60" x14ac:dyDescent="0.25">
      <c r="A382" s="10" t="s">
        <v>89</v>
      </c>
      <c r="B382" s="11" t="s">
        <v>50</v>
      </c>
      <c r="C382" s="12" t="s">
        <v>751</v>
      </c>
      <c r="D382" s="11" t="s">
        <v>752</v>
      </c>
      <c r="E382" s="13">
        <v>1</v>
      </c>
      <c r="F382" s="10" t="s">
        <v>836</v>
      </c>
      <c r="G382" s="10" t="s">
        <v>835</v>
      </c>
      <c r="H382" s="59">
        <f t="shared" ref="H382:H408" si="16">SUM(I382:W382)</f>
        <v>1000</v>
      </c>
      <c r="I382" s="16"/>
      <c r="J382" s="16"/>
      <c r="K382" s="16"/>
      <c r="L382" s="16"/>
      <c r="M382" s="16">
        <v>1000</v>
      </c>
      <c r="N382" s="16"/>
      <c r="O382" s="16"/>
      <c r="P382" s="16"/>
      <c r="Q382" s="16"/>
      <c r="R382" s="16"/>
      <c r="S382" s="16"/>
      <c r="T382" s="16"/>
      <c r="U382" s="16"/>
      <c r="V382" s="16"/>
      <c r="W382" s="16"/>
    </row>
    <row r="383" spans="1:23" s="32" customFormat="1" ht="60" x14ac:dyDescent="0.25">
      <c r="A383" s="10" t="s">
        <v>89</v>
      </c>
      <c r="B383" s="11" t="s">
        <v>50</v>
      </c>
      <c r="C383" s="12" t="s">
        <v>753</v>
      </c>
      <c r="D383" s="11" t="s">
        <v>754</v>
      </c>
      <c r="E383" s="13">
        <v>500</v>
      </c>
      <c r="F383" s="10" t="s">
        <v>836</v>
      </c>
      <c r="G383" s="10" t="s">
        <v>835</v>
      </c>
      <c r="H383" s="59">
        <f t="shared" si="16"/>
        <v>1000</v>
      </c>
      <c r="I383" s="16"/>
      <c r="J383" s="16"/>
      <c r="K383" s="16"/>
      <c r="L383" s="16"/>
      <c r="M383" s="16">
        <v>1000</v>
      </c>
      <c r="N383" s="16"/>
      <c r="O383" s="16"/>
      <c r="P383" s="16"/>
      <c r="Q383" s="16"/>
      <c r="R383" s="16"/>
      <c r="S383" s="16"/>
      <c r="T383" s="16"/>
      <c r="U383" s="16"/>
      <c r="V383" s="16"/>
      <c r="W383" s="16"/>
    </row>
    <row r="384" spans="1:23" s="32" customFormat="1" ht="60" x14ac:dyDescent="0.25">
      <c r="A384" s="10" t="s">
        <v>89</v>
      </c>
      <c r="B384" s="11" t="s">
        <v>50</v>
      </c>
      <c r="C384" s="12" t="s">
        <v>755</v>
      </c>
      <c r="D384" s="11" t="s">
        <v>756</v>
      </c>
      <c r="E384" s="13">
        <v>1</v>
      </c>
      <c r="F384" s="10" t="s">
        <v>836</v>
      </c>
      <c r="G384" s="10" t="s">
        <v>835</v>
      </c>
      <c r="H384" s="59">
        <f t="shared" si="16"/>
        <v>1000</v>
      </c>
      <c r="I384" s="16"/>
      <c r="J384" s="16"/>
      <c r="K384" s="16"/>
      <c r="L384" s="16"/>
      <c r="M384" s="16">
        <v>1000</v>
      </c>
      <c r="N384" s="16"/>
      <c r="O384" s="16"/>
      <c r="P384" s="16"/>
      <c r="Q384" s="16"/>
      <c r="R384" s="16"/>
      <c r="S384" s="16"/>
      <c r="T384" s="16"/>
      <c r="U384" s="16"/>
      <c r="V384" s="16"/>
      <c r="W384" s="16"/>
    </row>
    <row r="385" spans="1:23" s="32" customFormat="1" ht="60" x14ac:dyDescent="0.25">
      <c r="A385" s="10" t="s">
        <v>89</v>
      </c>
      <c r="B385" s="11" t="s">
        <v>50</v>
      </c>
      <c r="C385" s="12" t="s">
        <v>757</v>
      </c>
      <c r="D385" s="11" t="s">
        <v>658</v>
      </c>
      <c r="E385" s="13">
        <v>1</v>
      </c>
      <c r="F385" s="10" t="s">
        <v>836</v>
      </c>
      <c r="G385" s="10" t="s">
        <v>833</v>
      </c>
      <c r="H385" s="16">
        <f t="shared" si="16"/>
        <v>3000000</v>
      </c>
      <c r="I385" s="16"/>
      <c r="J385" s="16"/>
      <c r="K385" s="16"/>
      <c r="L385" s="16"/>
      <c r="M385" s="16">
        <v>3000000</v>
      </c>
      <c r="N385" s="16"/>
      <c r="O385" s="16"/>
      <c r="P385" s="16"/>
      <c r="Q385" s="16"/>
      <c r="R385" s="16"/>
      <c r="S385" s="16"/>
      <c r="T385" s="16"/>
      <c r="U385" s="16"/>
      <c r="V385" s="16"/>
      <c r="W385" s="16"/>
    </row>
    <row r="386" spans="1:23" s="32" customFormat="1" ht="60" x14ac:dyDescent="0.25">
      <c r="A386" s="10" t="s">
        <v>89</v>
      </c>
      <c r="B386" s="11" t="s">
        <v>50</v>
      </c>
      <c r="C386" s="12" t="s">
        <v>758</v>
      </c>
      <c r="D386" s="11" t="s">
        <v>759</v>
      </c>
      <c r="E386" s="13">
        <v>1</v>
      </c>
      <c r="F386" s="10" t="s">
        <v>836</v>
      </c>
      <c r="G386" s="10" t="s">
        <v>833</v>
      </c>
      <c r="H386" s="16">
        <f t="shared" si="16"/>
        <v>3200000</v>
      </c>
      <c r="I386" s="16"/>
      <c r="J386" s="16"/>
      <c r="K386" s="16"/>
      <c r="L386" s="16"/>
      <c r="M386" s="16">
        <v>3200000</v>
      </c>
      <c r="N386" s="16"/>
      <c r="O386" s="16"/>
      <c r="P386" s="16"/>
      <c r="Q386" s="16"/>
      <c r="R386" s="16"/>
      <c r="S386" s="16"/>
      <c r="T386" s="16"/>
      <c r="U386" s="16"/>
      <c r="V386" s="16"/>
      <c r="W386" s="16"/>
    </row>
    <row r="387" spans="1:23" s="32" customFormat="1" ht="60" x14ac:dyDescent="0.25">
      <c r="A387" s="10" t="s">
        <v>89</v>
      </c>
      <c r="B387" s="11" t="s">
        <v>50</v>
      </c>
      <c r="C387" s="12" t="s">
        <v>760</v>
      </c>
      <c r="D387" s="11" t="s">
        <v>761</v>
      </c>
      <c r="E387" s="13">
        <v>1</v>
      </c>
      <c r="F387" s="10" t="s">
        <v>836</v>
      </c>
      <c r="G387" s="10" t="s">
        <v>833</v>
      </c>
      <c r="H387" s="16">
        <f t="shared" si="16"/>
        <v>82000000</v>
      </c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>
        <v>82000000</v>
      </c>
      <c r="U387" s="16"/>
      <c r="V387" s="16"/>
      <c r="W387" s="16"/>
    </row>
    <row r="388" spans="1:23" s="32" customFormat="1" ht="60" x14ac:dyDescent="0.25">
      <c r="A388" s="10" t="s">
        <v>89</v>
      </c>
      <c r="B388" s="11" t="s">
        <v>50</v>
      </c>
      <c r="C388" s="12" t="s">
        <v>762</v>
      </c>
      <c r="D388" s="11" t="s">
        <v>763</v>
      </c>
      <c r="E388" s="13">
        <v>1</v>
      </c>
      <c r="F388" s="10" t="s">
        <v>836</v>
      </c>
      <c r="G388" s="10" t="s">
        <v>833</v>
      </c>
      <c r="H388" s="16">
        <f t="shared" si="16"/>
        <v>50000000</v>
      </c>
      <c r="I388" s="16"/>
      <c r="J388" s="16"/>
      <c r="K388" s="16"/>
      <c r="L388" s="16"/>
      <c r="M388" s="16">
        <v>50000000</v>
      </c>
      <c r="N388" s="16"/>
      <c r="O388" s="16"/>
      <c r="P388" s="16"/>
      <c r="Q388" s="16"/>
      <c r="R388" s="16"/>
      <c r="S388" s="16"/>
      <c r="T388" s="16"/>
      <c r="U388" s="16"/>
      <c r="V388" s="16"/>
      <c r="W388" s="16"/>
    </row>
    <row r="389" spans="1:23" s="32" customFormat="1" ht="60" x14ac:dyDescent="0.25">
      <c r="A389" s="10" t="s">
        <v>89</v>
      </c>
      <c r="B389" s="11" t="s">
        <v>50</v>
      </c>
      <c r="C389" s="12" t="s">
        <v>764</v>
      </c>
      <c r="D389" s="11" t="s">
        <v>765</v>
      </c>
      <c r="E389" s="13">
        <v>1</v>
      </c>
      <c r="F389" s="10" t="s">
        <v>836</v>
      </c>
      <c r="G389" s="10" t="s">
        <v>833</v>
      </c>
      <c r="H389" s="16">
        <f t="shared" si="16"/>
        <v>50000000</v>
      </c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>
        <v>50000000</v>
      </c>
      <c r="U389" s="16"/>
      <c r="V389" s="16"/>
      <c r="W389" s="16"/>
    </row>
    <row r="390" spans="1:23" s="32" customFormat="1" ht="60" x14ac:dyDescent="0.25">
      <c r="A390" s="10" t="s">
        <v>89</v>
      </c>
      <c r="B390" s="11" t="s">
        <v>50</v>
      </c>
      <c r="C390" s="12" t="s">
        <v>766</v>
      </c>
      <c r="D390" s="11" t="s">
        <v>767</v>
      </c>
      <c r="E390" s="13">
        <v>1</v>
      </c>
      <c r="F390" s="10" t="s">
        <v>836</v>
      </c>
      <c r="G390" s="10" t="s">
        <v>833</v>
      </c>
      <c r="H390" s="16">
        <f t="shared" si="16"/>
        <v>115000000</v>
      </c>
      <c r="I390" s="16"/>
      <c r="J390" s="16"/>
      <c r="K390" s="16"/>
      <c r="L390" s="16"/>
      <c r="M390" s="16">
        <v>115000000</v>
      </c>
      <c r="N390" s="16"/>
      <c r="O390" s="16"/>
      <c r="P390" s="16"/>
      <c r="Q390" s="16"/>
      <c r="R390" s="16"/>
      <c r="S390" s="16"/>
      <c r="T390" s="16"/>
      <c r="U390" s="16"/>
      <c r="V390" s="16"/>
      <c r="W390" s="16"/>
    </row>
    <row r="391" spans="1:23" s="32" customFormat="1" ht="60" x14ac:dyDescent="0.25">
      <c r="A391" s="10" t="s">
        <v>89</v>
      </c>
      <c r="B391" s="11" t="s">
        <v>50</v>
      </c>
      <c r="C391" s="12" t="s">
        <v>768</v>
      </c>
      <c r="D391" s="11" t="s">
        <v>769</v>
      </c>
      <c r="E391" s="13">
        <v>1</v>
      </c>
      <c r="F391" s="10" t="s">
        <v>836</v>
      </c>
      <c r="G391" s="10" t="s">
        <v>833</v>
      </c>
      <c r="H391" s="16">
        <f t="shared" si="16"/>
        <v>12000000</v>
      </c>
      <c r="I391" s="16"/>
      <c r="J391" s="16"/>
      <c r="K391" s="16"/>
      <c r="L391" s="16"/>
      <c r="M391" s="16">
        <v>12000000</v>
      </c>
      <c r="N391" s="16"/>
      <c r="O391" s="16"/>
      <c r="P391" s="16"/>
      <c r="Q391" s="16"/>
      <c r="R391" s="16"/>
      <c r="S391" s="16"/>
      <c r="T391" s="16"/>
      <c r="U391" s="16"/>
      <c r="V391" s="16"/>
      <c r="W391" s="16"/>
    </row>
    <row r="392" spans="1:23" s="32" customFormat="1" ht="60" x14ac:dyDescent="0.25">
      <c r="A392" s="10" t="s">
        <v>89</v>
      </c>
      <c r="B392" s="11" t="s">
        <v>50</v>
      </c>
      <c r="C392" s="12" t="s">
        <v>770</v>
      </c>
      <c r="D392" s="11" t="s">
        <v>771</v>
      </c>
      <c r="E392" s="13">
        <v>1</v>
      </c>
      <c r="F392" s="10" t="s">
        <v>836</v>
      </c>
      <c r="G392" s="10" t="s">
        <v>833</v>
      </c>
      <c r="H392" s="16">
        <f t="shared" si="16"/>
        <v>180000000</v>
      </c>
      <c r="I392" s="16"/>
      <c r="J392" s="16"/>
      <c r="K392" s="16"/>
      <c r="L392" s="16"/>
      <c r="M392" s="16">
        <v>180000000</v>
      </c>
      <c r="N392" s="16"/>
      <c r="O392" s="16"/>
      <c r="P392" s="16"/>
      <c r="Q392" s="16"/>
      <c r="R392" s="16"/>
      <c r="S392" s="16"/>
      <c r="T392" s="16"/>
      <c r="U392" s="16"/>
      <c r="V392" s="16"/>
      <c r="W392" s="16"/>
    </row>
    <row r="393" spans="1:23" s="32" customFormat="1" ht="60" x14ac:dyDescent="0.25">
      <c r="A393" s="10" t="s">
        <v>89</v>
      </c>
      <c r="B393" s="11" t="s">
        <v>50</v>
      </c>
      <c r="C393" s="12" t="s">
        <v>772</v>
      </c>
      <c r="D393" s="11" t="s">
        <v>773</v>
      </c>
      <c r="E393" s="13">
        <v>1</v>
      </c>
      <c r="F393" s="10" t="s">
        <v>836</v>
      </c>
      <c r="G393" s="10" t="s">
        <v>833</v>
      </c>
      <c r="H393" s="16">
        <f t="shared" si="16"/>
        <v>317055335</v>
      </c>
      <c r="I393" s="16"/>
      <c r="J393" s="16"/>
      <c r="K393" s="16"/>
      <c r="L393" s="16">
        <v>317055335</v>
      </c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</row>
    <row r="394" spans="1:23" s="32" customFormat="1" ht="60" x14ac:dyDescent="0.25">
      <c r="A394" s="10" t="s">
        <v>89</v>
      </c>
      <c r="B394" s="11" t="s">
        <v>50</v>
      </c>
      <c r="C394" s="12" t="s">
        <v>774</v>
      </c>
      <c r="D394" s="11" t="s">
        <v>775</v>
      </c>
      <c r="E394" s="13">
        <v>1</v>
      </c>
      <c r="F394" s="10" t="s">
        <v>836</v>
      </c>
      <c r="G394" s="10" t="s">
        <v>833</v>
      </c>
      <c r="H394" s="16">
        <f t="shared" si="16"/>
        <v>35000000</v>
      </c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>
        <v>35000000</v>
      </c>
      <c r="U394" s="16"/>
      <c r="V394" s="16"/>
      <c r="W394" s="16"/>
    </row>
    <row r="395" spans="1:23" s="32" customFormat="1" ht="60" x14ac:dyDescent="0.25">
      <c r="A395" s="10" t="s">
        <v>89</v>
      </c>
      <c r="B395" s="11" t="s">
        <v>50</v>
      </c>
      <c r="C395" s="12" t="s">
        <v>776</v>
      </c>
      <c r="D395" s="11" t="s">
        <v>777</v>
      </c>
      <c r="E395" s="13">
        <v>1</v>
      </c>
      <c r="F395" s="10" t="s">
        <v>836</v>
      </c>
      <c r="G395" s="10" t="s">
        <v>833</v>
      </c>
      <c r="H395" s="16">
        <f t="shared" si="16"/>
        <v>13647765</v>
      </c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>
        <v>13647765</v>
      </c>
      <c r="U395" s="16"/>
      <c r="V395" s="16"/>
      <c r="W395" s="16"/>
    </row>
    <row r="396" spans="1:23" s="32" customFormat="1" ht="60" x14ac:dyDescent="0.25">
      <c r="A396" s="10" t="s">
        <v>89</v>
      </c>
      <c r="B396" s="11" t="s">
        <v>50</v>
      </c>
      <c r="C396" s="12" t="s">
        <v>778</v>
      </c>
      <c r="D396" s="11" t="s">
        <v>779</v>
      </c>
      <c r="E396" s="13">
        <v>1</v>
      </c>
      <c r="F396" s="10" t="s">
        <v>836</v>
      </c>
      <c r="G396" s="10" t="s">
        <v>835</v>
      </c>
      <c r="H396" s="59">
        <f t="shared" si="16"/>
        <v>1000</v>
      </c>
      <c r="I396" s="16"/>
      <c r="J396" s="16"/>
      <c r="K396" s="16"/>
      <c r="L396" s="16"/>
      <c r="M396" s="16">
        <v>1000</v>
      </c>
      <c r="N396" s="16"/>
      <c r="O396" s="16"/>
      <c r="P396" s="16"/>
      <c r="Q396" s="16"/>
      <c r="R396" s="16"/>
      <c r="S396" s="16"/>
      <c r="T396" s="16"/>
      <c r="U396" s="16"/>
      <c r="V396" s="16"/>
      <c r="W396" s="16"/>
    </row>
    <row r="397" spans="1:23" s="32" customFormat="1" ht="75" x14ac:dyDescent="0.25">
      <c r="A397" s="10" t="s">
        <v>89</v>
      </c>
      <c r="B397" s="11" t="s">
        <v>51</v>
      </c>
      <c r="C397" s="12" t="s">
        <v>780</v>
      </c>
      <c r="D397" s="11" t="s">
        <v>658</v>
      </c>
      <c r="E397" s="13">
        <v>1</v>
      </c>
      <c r="F397" s="10" t="s">
        <v>836</v>
      </c>
      <c r="G397" s="10" t="s">
        <v>835</v>
      </c>
      <c r="H397" s="59">
        <f t="shared" si="16"/>
        <v>1000</v>
      </c>
      <c r="I397" s="16"/>
      <c r="J397" s="16"/>
      <c r="K397" s="16"/>
      <c r="L397" s="16"/>
      <c r="M397" s="16">
        <v>1000</v>
      </c>
      <c r="N397" s="16"/>
      <c r="O397" s="16"/>
      <c r="P397" s="16"/>
      <c r="Q397" s="16"/>
      <c r="R397" s="16"/>
      <c r="S397" s="16"/>
      <c r="T397" s="16"/>
      <c r="U397" s="16"/>
      <c r="V397" s="16"/>
      <c r="W397" s="16"/>
    </row>
    <row r="398" spans="1:23" s="32" customFormat="1" ht="30" x14ac:dyDescent="0.25">
      <c r="A398" s="10" t="s">
        <v>89</v>
      </c>
      <c r="B398" s="11" t="s">
        <v>51</v>
      </c>
      <c r="C398" s="12" t="s">
        <v>781</v>
      </c>
      <c r="D398" s="11" t="s">
        <v>782</v>
      </c>
      <c r="E398" s="13">
        <v>100</v>
      </c>
      <c r="F398" s="10" t="s">
        <v>834</v>
      </c>
      <c r="G398" s="10" t="s">
        <v>835</v>
      </c>
      <c r="H398" s="59">
        <f t="shared" si="16"/>
        <v>1000</v>
      </c>
      <c r="I398" s="16"/>
      <c r="J398" s="16"/>
      <c r="K398" s="16"/>
      <c r="L398" s="16"/>
      <c r="M398" s="16">
        <v>1000</v>
      </c>
      <c r="N398" s="16"/>
      <c r="O398" s="16"/>
      <c r="P398" s="16"/>
      <c r="Q398" s="16"/>
      <c r="R398" s="16"/>
      <c r="S398" s="16"/>
      <c r="T398" s="16"/>
      <c r="U398" s="16"/>
      <c r="V398" s="16"/>
      <c r="W398" s="16"/>
    </row>
    <row r="399" spans="1:23" s="32" customFormat="1" ht="45" x14ac:dyDescent="0.25">
      <c r="A399" s="10" t="s">
        <v>89</v>
      </c>
      <c r="B399" s="11" t="s">
        <v>51</v>
      </c>
      <c r="C399" s="12" t="s">
        <v>783</v>
      </c>
      <c r="D399" s="11" t="s">
        <v>784</v>
      </c>
      <c r="E399" s="13">
        <v>1</v>
      </c>
      <c r="F399" s="10" t="s">
        <v>836</v>
      </c>
      <c r="G399" s="10" t="s">
        <v>835</v>
      </c>
      <c r="H399" s="59">
        <f t="shared" si="16"/>
        <v>1000</v>
      </c>
      <c r="I399" s="16"/>
      <c r="J399" s="16"/>
      <c r="K399" s="16"/>
      <c r="L399" s="16"/>
      <c r="M399" s="16">
        <v>1000</v>
      </c>
      <c r="N399" s="16"/>
      <c r="O399" s="16"/>
      <c r="P399" s="16"/>
      <c r="Q399" s="16"/>
      <c r="R399" s="16"/>
      <c r="S399" s="16"/>
      <c r="T399" s="16"/>
      <c r="U399" s="16"/>
      <c r="V399" s="16"/>
      <c r="W399" s="16"/>
    </row>
    <row r="400" spans="1:23" s="32" customFormat="1" ht="60" x14ac:dyDescent="0.25">
      <c r="A400" s="10" t="s">
        <v>89</v>
      </c>
      <c r="B400" s="11" t="s">
        <v>51</v>
      </c>
      <c r="C400" s="12" t="s">
        <v>785</v>
      </c>
      <c r="D400" s="11" t="s">
        <v>786</v>
      </c>
      <c r="E400" s="13">
        <v>4</v>
      </c>
      <c r="F400" s="10" t="s">
        <v>836</v>
      </c>
      <c r="G400" s="10" t="s">
        <v>835</v>
      </c>
      <c r="H400" s="59">
        <f t="shared" si="16"/>
        <v>1000</v>
      </c>
      <c r="I400" s="16"/>
      <c r="J400" s="16"/>
      <c r="K400" s="16"/>
      <c r="L400" s="16"/>
      <c r="M400" s="16">
        <v>1000</v>
      </c>
      <c r="N400" s="16"/>
      <c r="O400" s="16"/>
      <c r="P400" s="16"/>
      <c r="Q400" s="16"/>
      <c r="R400" s="16"/>
      <c r="S400" s="16"/>
      <c r="T400" s="16"/>
      <c r="U400" s="16"/>
      <c r="V400" s="16"/>
      <c r="W400" s="16"/>
    </row>
    <row r="401" spans="1:23" s="32" customFormat="1" ht="60" x14ac:dyDescent="0.25">
      <c r="A401" s="10" t="s">
        <v>89</v>
      </c>
      <c r="B401" s="11" t="s">
        <v>51</v>
      </c>
      <c r="C401" s="12" t="s">
        <v>787</v>
      </c>
      <c r="D401" s="11" t="s">
        <v>788</v>
      </c>
      <c r="E401" s="13">
        <v>1</v>
      </c>
      <c r="F401" s="10" t="s">
        <v>836</v>
      </c>
      <c r="G401" s="10" t="s">
        <v>835</v>
      </c>
      <c r="H401" s="59">
        <f t="shared" si="16"/>
        <v>1000</v>
      </c>
      <c r="I401" s="16"/>
      <c r="J401" s="16"/>
      <c r="K401" s="16"/>
      <c r="L401" s="16"/>
      <c r="M401" s="16">
        <v>1000</v>
      </c>
      <c r="N401" s="16"/>
      <c r="O401" s="16"/>
      <c r="P401" s="16"/>
      <c r="Q401" s="16"/>
      <c r="R401" s="16"/>
      <c r="S401" s="16"/>
      <c r="T401" s="16"/>
      <c r="U401" s="16"/>
      <c r="V401" s="16"/>
      <c r="W401" s="16"/>
    </row>
    <row r="402" spans="1:23" s="32" customFormat="1" ht="90" x14ac:dyDescent="0.25">
      <c r="A402" s="10" t="s">
        <v>89</v>
      </c>
      <c r="B402" s="11" t="s">
        <v>51</v>
      </c>
      <c r="C402" s="12" t="s">
        <v>789</v>
      </c>
      <c r="D402" s="12" t="s">
        <v>789</v>
      </c>
      <c r="E402" s="13">
        <v>1</v>
      </c>
      <c r="F402" s="10" t="s">
        <v>836</v>
      </c>
      <c r="G402" s="10" t="s">
        <v>835</v>
      </c>
      <c r="H402" s="59">
        <f t="shared" si="16"/>
        <v>1000</v>
      </c>
      <c r="I402" s="16"/>
      <c r="J402" s="16"/>
      <c r="K402" s="16"/>
      <c r="L402" s="16"/>
      <c r="M402" s="16">
        <v>1000</v>
      </c>
      <c r="N402" s="16"/>
      <c r="O402" s="16"/>
      <c r="P402" s="16"/>
      <c r="Q402" s="16"/>
      <c r="R402" s="16"/>
      <c r="S402" s="16"/>
      <c r="T402" s="16"/>
      <c r="U402" s="16"/>
      <c r="V402" s="16"/>
      <c r="W402" s="16"/>
    </row>
    <row r="403" spans="1:23" s="32" customFormat="1" ht="75" x14ac:dyDescent="0.25">
      <c r="A403" s="10" t="s">
        <v>89</v>
      </c>
      <c r="B403" s="11" t="s">
        <v>51</v>
      </c>
      <c r="C403" s="12" t="s">
        <v>790</v>
      </c>
      <c r="D403" s="11" t="s">
        <v>791</v>
      </c>
      <c r="E403" s="13">
        <v>17.5</v>
      </c>
      <c r="F403" s="10" t="s">
        <v>836</v>
      </c>
      <c r="G403" s="10" t="s">
        <v>835</v>
      </c>
      <c r="H403" s="59">
        <f t="shared" si="16"/>
        <v>1000</v>
      </c>
      <c r="I403" s="16"/>
      <c r="J403" s="16"/>
      <c r="K403" s="16"/>
      <c r="L403" s="16"/>
      <c r="M403" s="16">
        <v>1000</v>
      </c>
      <c r="N403" s="16"/>
      <c r="O403" s="16"/>
      <c r="P403" s="16"/>
      <c r="Q403" s="16"/>
      <c r="R403" s="16"/>
      <c r="S403" s="16"/>
      <c r="T403" s="16"/>
      <c r="U403" s="16"/>
      <c r="V403" s="16"/>
      <c r="W403" s="16"/>
    </row>
    <row r="404" spans="1:23" s="32" customFormat="1" ht="60" x14ac:dyDescent="0.25">
      <c r="A404" s="10" t="s">
        <v>89</v>
      </c>
      <c r="B404" s="11" t="s">
        <v>51</v>
      </c>
      <c r="C404" s="12" t="s">
        <v>792</v>
      </c>
      <c r="D404" s="11" t="s">
        <v>793</v>
      </c>
      <c r="E404" s="13">
        <v>23.75</v>
      </c>
      <c r="F404" s="10" t="s">
        <v>836</v>
      </c>
      <c r="G404" s="10" t="s">
        <v>833</v>
      </c>
      <c r="H404" s="16">
        <f t="shared" si="16"/>
        <v>20000000</v>
      </c>
      <c r="I404" s="16"/>
      <c r="J404" s="16"/>
      <c r="K404" s="16"/>
      <c r="L404" s="16"/>
      <c r="M404" s="16">
        <v>20000000</v>
      </c>
      <c r="N404" s="16"/>
      <c r="O404" s="16"/>
      <c r="P404" s="16"/>
      <c r="Q404" s="16"/>
      <c r="R404" s="16"/>
      <c r="S404" s="16"/>
      <c r="T404" s="16"/>
      <c r="U404" s="16"/>
      <c r="V404" s="16"/>
      <c r="W404" s="16"/>
    </row>
    <row r="405" spans="1:23" s="32" customFormat="1" ht="45" x14ac:dyDescent="0.25">
      <c r="A405" s="10" t="s">
        <v>89</v>
      </c>
      <c r="B405" s="11" t="s">
        <v>51</v>
      </c>
      <c r="C405" s="12" t="s">
        <v>794</v>
      </c>
      <c r="D405" s="11" t="s">
        <v>795</v>
      </c>
      <c r="E405" s="13">
        <v>1</v>
      </c>
      <c r="F405" s="10" t="s">
        <v>836</v>
      </c>
      <c r="G405" s="10" t="s">
        <v>835</v>
      </c>
      <c r="H405" s="59">
        <f t="shared" si="16"/>
        <v>1000</v>
      </c>
      <c r="I405" s="16"/>
      <c r="J405" s="16"/>
      <c r="K405" s="16"/>
      <c r="L405" s="16"/>
      <c r="M405" s="16">
        <v>1000</v>
      </c>
      <c r="N405" s="16"/>
      <c r="O405" s="16"/>
      <c r="P405" s="16"/>
      <c r="Q405" s="16"/>
      <c r="R405" s="16"/>
      <c r="S405" s="16"/>
      <c r="T405" s="16"/>
      <c r="U405" s="16"/>
      <c r="V405" s="16"/>
      <c r="W405" s="16"/>
    </row>
    <row r="406" spans="1:23" s="32" customFormat="1" ht="60" x14ac:dyDescent="0.25">
      <c r="A406" s="10" t="s">
        <v>89</v>
      </c>
      <c r="B406" s="11" t="s">
        <v>51</v>
      </c>
      <c r="C406" s="12" t="s">
        <v>796</v>
      </c>
      <c r="D406" s="11" t="s">
        <v>797</v>
      </c>
      <c r="E406" s="13">
        <v>1</v>
      </c>
      <c r="F406" s="10" t="s">
        <v>834</v>
      </c>
      <c r="G406" s="10" t="s">
        <v>833</v>
      </c>
      <c r="H406" s="16">
        <f t="shared" si="16"/>
        <v>105538856</v>
      </c>
      <c r="I406" s="16"/>
      <c r="J406" s="16"/>
      <c r="K406" s="16"/>
      <c r="L406" s="16"/>
      <c r="M406" s="16">
        <v>105538856</v>
      </c>
      <c r="N406" s="16"/>
      <c r="O406" s="16"/>
      <c r="P406" s="16"/>
      <c r="Q406" s="16"/>
      <c r="R406" s="16"/>
      <c r="S406" s="16"/>
      <c r="T406" s="16"/>
      <c r="U406" s="16"/>
      <c r="V406" s="16"/>
      <c r="W406" s="16"/>
    </row>
    <row r="407" spans="1:23" s="32" customFormat="1" ht="45" x14ac:dyDescent="0.25">
      <c r="A407" s="10" t="s">
        <v>89</v>
      </c>
      <c r="B407" s="11" t="s">
        <v>51</v>
      </c>
      <c r="C407" s="12" t="s">
        <v>798</v>
      </c>
      <c r="D407" s="11" t="s">
        <v>799</v>
      </c>
      <c r="E407" s="13">
        <v>1</v>
      </c>
      <c r="F407" s="10" t="s">
        <v>834</v>
      </c>
      <c r="G407" s="10" t="s">
        <v>833</v>
      </c>
      <c r="H407" s="16">
        <f t="shared" si="16"/>
        <v>30000000</v>
      </c>
      <c r="I407" s="16"/>
      <c r="J407" s="16"/>
      <c r="K407" s="16"/>
      <c r="L407" s="16"/>
      <c r="M407" s="16">
        <v>30000000</v>
      </c>
      <c r="N407" s="16"/>
      <c r="O407" s="16"/>
      <c r="P407" s="16"/>
      <c r="Q407" s="16"/>
      <c r="R407" s="16"/>
      <c r="S407" s="16"/>
      <c r="T407" s="16"/>
      <c r="U407" s="16"/>
      <c r="V407" s="16"/>
      <c r="W407" s="16"/>
    </row>
    <row r="408" spans="1:23" s="32" customFormat="1" ht="45" x14ac:dyDescent="0.25">
      <c r="A408" s="10" t="s">
        <v>89</v>
      </c>
      <c r="B408" s="11" t="s">
        <v>52</v>
      </c>
      <c r="C408" s="12" t="s">
        <v>800</v>
      </c>
      <c r="D408" s="12" t="s">
        <v>800</v>
      </c>
      <c r="E408" s="13">
        <v>1</v>
      </c>
      <c r="F408" s="10" t="s">
        <v>834</v>
      </c>
      <c r="G408" s="10" t="s">
        <v>833</v>
      </c>
      <c r="H408" s="16">
        <f t="shared" si="16"/>
        <v>644000000</v>
      </c>
      <c r="I408" s="16"/>
      <c r="J408" s="16"/>
      <c r="K408" s="16"/>
      <c r="L408" s="16"/>
      <c r="M408" s="16">
        <v>644000000</v>
      </c>
      <c r="N408" s="16"/>
      <c r="O408" s="16"/>
      <c r="P408" s="16"/>
      <c r="Q408" s="16"/>
      <c r="R408" s="16"/>
      <c r="S408" s="16"/>
      <c r="T408" s="16"/>
      <c r="U408" s="16"/>
      <c r="V408" s="16"/>
      <c r="W408" s="16"/>
    </row>
    <row r="409" spans="1:23" ht="21" x14ac:dyDescent="0.25">
      <c r="A409" s="36" t="s">
        <v>837</v>
      </c>
      <c r="B409" s="37"/>
      <c r="C409" s="38"/>
      <c r="D409" s="37"/>
      <c r="E409" s="39"/>
      <c r="F409" s="36"/>
      <c r="G409" s="40"/>
      <c r="H409" s="63">
        <f>SUM(H382:H408)</f>
        <v>1660453956</v>
      </c>
      <c r="I409" s="40"/>
      <c r="J409" s="41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</row>
    <row r="410" spans="1:23" s="32" customFormat="1" ht="45" x14ac:dyDescent="0.25">
      <c r="A410" s="10" t="s">
        <v>90</v>
      </c>
      <c r="B410" s="11" t="s">
        <v>53</v>
      </c>
      <c r="C410" s="12" t="s">
        <v>801</v>
      </c>
      <c r="D410" s="11" t="s">
        <v>802</v>
      </c>
      <c r="E410" s="13">
        <v>1</v>
      </c>
      <c r="F410" s="10" t="s">
        <v>836</v>
      </c>
      <c r="G410" s="10" t="s">
        <v>833</v>
      </c>
      <c r="H410" s="16">
        <f t="shared" ref="H410:H426" si="17">SUM(I410:W410)</f>
        <v>31795000</v>
      </c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>
        <v>31795000</v>
      </c>
      <c r="U410" s="16"/>
      <c r="V410" s="16"/>
      <c r="W410" s="16"/>
    </row>
    <row r="411" spans="1:23" s="32" customFormat="1" ht="60" x14ac:dyDescent="0.25">
      <c r="A411" s="10" t="s">
        <v>90</v>
      </c>
      <c r="B411" s="11" t="s">
        <v>53</v>
      </c>
      <c r="C411" s="12" t="s">
        <v>803</v>
      </c>
      <c r="D411" s="11" t="s">
        <v>804</v>
      </c>
      <c r="E411" s="13">
        <v>1</v>
      </c>
      <c r="F411" s="10" t="s">
        <v>834</v>
      </c>
      <c r="G411" s="10" t="s">
        <v>833</v>
      </c>
      <c r="H411" s="16">
        <f t="shared" si="17"/>
        <v>552000000</v>
      </c>
      <c r="I411" s="16"/>
      <c r="J411" s="16"/>
      <c r="K411" s="16"/>
      <c r="L411" s="16">
        <v>552000000</v>
      </c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</row>
    <row r="412" spans="1:23" s="32" customFormat="1" ht="60" x14ac:dyDescent="0.25">
      <c r="A412" s="10" t="s">
        <v>90</v>
      </c>
      <c r="B412" s="11" t="s">
        <v>53</v>
      </c>
      <c r="C412" s="12" t="s">
        <v>805</v>
      </c>
      <c r="D412" s="11" t="s">
        <v>806</v>
      </c>
      <c r="E412" s="13">
        <v>10</v>
      </c>
      <c r="F412" s="10" t="s">
        <v>836</v>
      </c>
      <c r="G412" s="10" t="s">
        <v>833</v>
      </c>
      <c r="H412" s="16">
        <f t="shared" si="17"/>
        <v>20000000</v>
      </c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>
        <v>20000000</v>
      </c>
      <c r="U412" s="16"/>
      <c r="V412" s="16"/>
      <c r="W412" s="16"/>
    </row>
    <row r="413" spans="1:23" s="32" customFormat="1" ht="60" x14ac:dyDescent="0.25">
      <c r="A413" s="10" t="s">
        <v>90</v>
      </c>
      <c r="B413" s="11" t="s">
        <v>53</v>
      </c>
      <c r="C413" s="12" t="s">
        <v>807</v>
      </c>
      <c r="D413" s="11" t="s">
        <v>503</v>
      </c>
      <c r="E413" s="13">
        <v>2</v>
      </c>
      <c r="F413" s="10" t="s">
        <v>836</v>
      </c>
      <c r="G413" s="10" t="s">
        <v>833</v>
      </c>
      <c r="H413" s="16">
        <f t="shared" si="17"/>
        <v>10000000</v>
      </c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>
        <v>10000000</v>
      </c>
      <c r="U413" s="16"/>
      <c r="V413" s="16"/>
      <c r="W413" s="16"/>
    </row>
    <row r="414" spans="1:23" s="32" customFormat="1" ht="90" x14ac:dyDescent="0.25">
      <c r="A414" s="10" t="s">
        <v>90</v>
      </c>
      <c r="B414" s="11" t="s">
        <v>53</v>
      </c>
      <c r="C414" s="12" t="s">
        <v>808</v>
      </c>
      <c r="D414" s="11" t="s">
        <v>809</v>
      </c>
      <c r="E414" s="13">
        <v>1</v>
      </c>
      <c r="F414" s="10" t="s">
        <v>836</v>
      </c>
      <c r="G414" s="10" t="s">
        <v>835</v>
      </c>
      <c r="H414" s="59">
        <f t="shared" si="17"/>
        <v>1000</v>
      </c>
      <c r="I414" s="16"/>
      <c r="J414" s="16"/>
      <c r="K414" s="16"/>
      <c r="L414" s="16"/>
      <c r="M414" s="16">
        <v>1000</v>
      </c>
      <c r="N414" s="16"/>
      <c r="O414" s="16"/>
      <c r="P414" s="16"/>
      <c r="Q414" s="16"/>
      <c r="R414" s="16"/>
      <c r="S414" s="16"/>
      <c r="T414" s="16"/>
      <c r="U414" s="16"/>
      <c r="V414" s="16"/>
      <c r="W414" s="16"/>
    </row>
    <row r="415" spans="1:23" s="32" customFormat="1" ht="30" x14ac:dyDescent="0.25">
      <c r="A415" s="10" t="s">
        <v>90</v>
      </c>
      <c r="B415" s="11" t="s">
        <v>53</v>
      </c>
      <c r="C415" s="12" t="s">
        <v>810</v>
      </c>
      <c r="D415" s="11" t="s">
        <v>811</v>
      </c>
      <c r="E415" s="13">
        <v>10</v>
      </c>
      <c r="F415" s="10" t="s">
        <v>836</v>
      </c>
      <c r="G415" s="10" t="s">
        <v>833</v>
      </c>
      <c r="H415" s="16">
        <f t="shared" si="17"/>
        <v>28654515</v>
      </c>
      <c r="I415" s="16"/>
      <c r="J415" s="16"/>
      <c r="K415" s="16"/>
      <c r="L415" s="16">
        <v>28654515</v>
      </c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</row>
    <row r="416" spans="1:23" s="32" customFormat="1" ht="45" x14ac:dyDescent="0.25">
      <c r="A416" s="10" t="s">
        <v>90</v>
      </c>
      <c r="B416" s="11" t="s">
        <v>53</v>
      </c>
      <c r="C416" s="12" t="s">
        <v>812</v>
      </c>
      <c r="D416" s="11" t="s">
        <v>813</v>
      </c>
      <c r="E416" s="13">
        <v>1</v>
      </c>
      <c r="F416" s="10" t="s">
        <v>836</v>
      </c>
      <c r="G416" s="10" t="s">
        <v>833</v>
      </c>
      <c r="H416" s="16">
        <f t="shared" si="17"/>
        <v>15000000</v>
      </c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>
        <v>15000000</v>
      </c>
      <c r="U416" s="16"/>
      <c r="V416" s="16"/>
      <c r="W416" s="16"/>
    </row>
    <row r="417" spans="1:23" s="32" customFormat="1" ht="45" x14ac:dyDescent="0.25">
      <c r="A417" s="10" t="s">
        <v>90</v>
      </c>
      <c r="B417" s="11" t="s">
        <v>54</v>
      </c>
      <c r="C417" s="12" t="s">
        <v>814</v>
      </c>
      <c r="D417" s="11" t="s">
        <v>815</v>
      </c>
      <c r="E417" s="13">
        <v>1</v>
      </c>
      <c r="F417" s="10" t="s">
        <v>836</v>
      </c>
      <c r="G417" s="10" t="s">
        <v>833</v>
      </c>
      <c r="H417" s="16">
        <f t="shared" si="17"/>
        <v>20000000</v>
      </c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>
        <v>20000000</v>
      </c>
      <c r="U417" s="16"/>
      <c r="V417" s="16"/>
      <c r="W417" s="16"/>
    </row>
    <row r="418" spans="1:23" s="32" customFormat="1" ht="60" x14ac:dyDescent="0.25">
      <c r="A418" s="10" t="s">
        <v>90</v>
      </c>
      <c r="B418" s="11" t="s">
        <v>54</v>
      </c>
      <c r="C418" s="12" t="s">
        <v>816</v>
      </c>
      <c r="D418" s="11" t="s">
        <v>817</v>
      </c>
      <c r="E418" s="13">
        <v>4</v>
      </c>
      <c r="F418" s="10" t="s">
        <v>834</v>
      </c>
      <c r="G418" s="10" t="s">
        <v>835</v>
      </c>
      <c r="H418" s="59">
        <f t="shared" si="17"/>
        <v>1000</v>
      </c>
      <c r="I418" s="16"/>
      <c r="J418" s="16"/>
      <c r="K418" s="16"/>
      <c r="L418" s="16"/>
      <c r="M418" s="16">
        <v>1000</v>
      </c>
      <c r="N418" s="16"/>
      <c r="O418" s="16"/>
      <c r="P418" s="16"/>
      <c r="Q418" s="16"/>
      <c r="R418" s="16"/>
      <c r="S418" s="16"/>
      <c r="T418" s="16"/>
      <c r="U418" s="16"/>
      <c r="V418" s="16"/>
      <c r="W418" s="16"/>
    </row>
    <row r="419" spans="1:23" s="32" customFormat="1" ht="60" x14ac:dyDescent="0.25">
      <c r="A419" s="10" t="s">
        <v>90</v>
      </c>
      <c r="B419" s="11" t="s">
        <v>54</v>
      </c>
      <c r="C419" s="12" t="s">
        <v>818</v>
      </c>
      <c r="D419" s="11" t="s">
        <v>819</v>
      </c>
      <c r="E419" s="13">
        <v>1</v>
      </c>
      <c r="F419" s="10" t="s">
        <v>836</v>
      </c>
      <c r="G419" s="10" t="s">
        <v>835</v>
      </c>
      <c r="H419" s="59">
        <f t="shared" si="17"/>
        <v>1000</v>
      </c>
      <c r="I419" s="16"/>
      <c r="J419" s="16"/>
      <c r="K419" s="16"/>
      <c r="L419" s="16"/>
      <c r="M419" s="16">
        <v>1000</v>
      </c>
      <c r="N419" s="16"/>
      <c r="O419" s="16"/>
      <c r="P419" s="16"/>
      <c r="Q419" s="16"/>
      <c r="R419" s="16"/>
      <c r="S419" s="16"/>
      <c r="T419" s="16"/>
      <c r="U419" s="16"/>
      <c r="V419" s="16"/>
      <c r="W419" s="16"/>
    </row>
    <row r="420" spans="1:23" s="32" customFormat="1" ht="45" x14ac:dyDescent="0.25">
      <c r="A420" s="10" t="s">
        <v>90</v>
      </c>
      <c r="B420" s="11" t="s">
        <v>55</v>
      </c>
      <c r="C420" s="12" t="s">
        <v>820</v>
      </c>
      <c r="D420" s="11" t="s">
        <v>821</v>
      </c>
      <c r="E420" s="13">
        <v>1</v>
      </c>
      <c r="F420" s="10" t="s">
        <v>836</v>
      </c>
      <c r="G420" s="10" t="s">
        <v>833</v>
      </c>
      <c r="H420" s="16">
        <f t="shared" si="17"/>
        <v>10000000</v>
      </c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>
        <v>10000000</v>
      </c>
      <c r="U420" s="16"/>
      <c r="V420" s="16"/>
      <c r="W420" s="16"/>
    </row>
    <row r="421" spans="1:23" s="32" customFormat="1" ht="60" x14ac:dyDescent="0.25">
      <c r="A421" s="10" t="s">
        <v>90</v>
      </c>
      <c r="B421" s="11" t="s">
        <v>55</v>
      </c>
      <c r="C421" s="12" t="s">
        <v>822</v>
      </c>
      <c r="D421" s="11" t="s">
        <v>503</v>
      </c>
      <c r="E421" s="13">
        <v>1</v>
      </c>
      <c r="F421" s="10" t="s">
        <v>836</v>
      </c>
      <c r="G421" s="10" t="s">
        <v>835</v>
      </c>
      <c r="H421" s="59">
        <f t="shared" si="17"/>
        <v>1000</v>
      </c>
      <c r="I421" s="16"/>
      <c r="J421" s="16"/>
      <c r="K421" s="16"/>
      <c r="L421" s="16"/>
      <c r="M421" s="16">
        <v>1000</v>
      </c>
      <c r="N421" s="16"/>
      <c r="O421" s="16"/>
      <c r="P421" s="16"/>
      <c r="Q421" s="16"/>
      <c r="R421" s="16"/>
      <c r="S421" s="16"/>
      <c r="T421" s="16"/>
      <c r="U421" s="16"/>
      <c r="V421" s="16"/>
      <c r="W421" s="16"/>
    </row>
    <row r="422" spans="1:23" s="32" customFormat="1" ht="45" x14ac:dyDescent="0.25">
      <c r="A422" s="10" t="s">
        <v>90</v>
      </c>
      <c r="B422" s="11" t="s">
        <v>55</v>
      </c>
      <c r="C422" s="12" t="s">
        <v>823</v>
      </c>
      <c r="D422" s="11" t="s">
        <v>824</v>
      </c>
      <c r="E422" s="13">
        <v>2</v>
      </c>
      <c r="F422" s="10" t="s">
        <v>836</v>
      </c>
      <c r="G422" s="10" t="s">
        <v>833</v>
      </c>
      <c r="H422" s="16">
        <f t="shared" si="17"/>
        <v>20000000</v>
      </c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>
        <v>20000000</v>
      </c>
      <c r="U422" s="16"/>
      <c r="V422" s="16"/>
      <c r="W422" s="16"/>
    </row>
    <row r="423" spans="1:23" s="32" customFormat="1" ht="90" x14ac:dyDescent="0.25">
      <c r="A423" s="10" t="s">
        <v>90</v>
      </c>
      <c r="B423" s="11" t="s">
        <v>31</v>
      </c>
      <c r="C423" s="12" t="s">
        <v>825</v>
      </c>
      <c r="D423" s="11" t="s">
        <v>648</v>
      </c>
      <c r="E423" s="13">
        <v>1</v>
      </c>
      <c r="F423" s="10" t="s">
        <v>836</v>
      </c>
      <c r="G423" s="10" t="s">
        <v>833</v>
      </c>
      <c r="H423" s="16">
        <f t="shared" si="17"/>
        <v>20000000</v>
      </c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>
        <v>20000000</v>
      </c>
      <c r="U423" s="16"/>
      <c r="V423" s="16"/>
      <c r="W423" s="16"/>
    </row>
    <row r="424" spans="1:23" s="32" customFormat="1" ht="30" x14ac:dyDescent="0.25">
      <c r="A424" s="10" t="s">
        <v>90</v>
      </c>
      <c r="B424" s="11" t="s">
        <v>31</v>
      </c>
      <c r="C424" s="12" t="s">
        <v>826</v>
      </c>
      <c r="D424" s="11" t="s">
        <v>827</v>
      </c>
      <c r="E424" s="13">
        <v>1</v>
      </c>
      <c r="F424" s="10" t="s">
        <v>836</v>
      </c>
      <c r="G424" s="10" t="s">
        <v>833</v>
      </c>
      <c r="H424" s="16">
        <f t="shared" si="17"/>
        <v>18936049.949999999</v>
      </c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>
        <v>18936049.949999999</v>
      </c>
      <c r="U424" s="16"/>
      <c r="V424" s="16"/>
      <c r="W424" s="16"/>
    </row>
    <row r="425" spans="1:23" s="32" customFormat="1" ht="45" x14ac:dyDescent="0.25">
      <c r="A425" s="10" t="s">
        <v>90</v>
      </c>
      <c r="B425" s="11" t="s">
        <v>31</v>
      </c>
      <c r="C425" s="12" t="s">
        <v>828</v>
      </c>
      <c r="D425" s="11" t="s">
        <v>829</v>
      </c>
      <c r="E425" s="13">
        <v>1</v>
      </c>
      <c r="F425" s="10" t="s">
        <v>834</v>
      </c>
      <c r="G425" s="10" t="s">
        <v>835</v>
      </c>
      <c r="H425" s="59">
        <f t="shared" si="17"/>
        <v>1000</v>
      </c>
      <c r="I425" s="16"/>
      <c r="J425" s="16"/>
      <c r="K425" s="16"/>
      <c r="L425" s="16"/>
      <c r="M425" s="16">
        <v>1000</v>
      </c>
      <c r="N425" s="16"/>
      <c r="O425" s="16"/>
      <c r="P425" s="16"/>
      <c r="Q425" s="16"/>
      <c r="R425" s="16"/>
      <c r="S425" s="16"/>
      <c r="T425" s="16"/>
      <c r="U425" s="16"/>
      <c r="V425" s="16"/>
      <c r="W425" s="16"/>
    </row>
    <row r="426" spans="1:23" s="32" customFormat="1" ht="30" x14ac:dyDescent="0.25">
      <c r="A426" s="10" t="s">
        <v>90</v>
      </c>
      <c r="B426" s="11" t="s">
        <v>31</v>
      </c>
      <c r="C426" s="12" t="s">
        <v>830</v>
      </c>
      <c r="D426" s="11" t="s">
        <v>831</v>
      </c>
      <c r="E426" s="13">
        <v>1</v>
      </c>
      <c r="F426" s="10" t="s">
        <v>834</v>
      </c>
      <c r="G426" s="10" t="s">
        <v>833</v>
      </c>
      <c r="H426" s="16">
        <f t="shared" si="17"/>
        <v>54000000</v>
      </c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>
        <v>54000000</v>
      </c>
      <c r="U426" s="16"/>
      <c r="V426" s="16"/>
      <c r="W426" s="16"/>
    </row>
    <row r="427" spans="1:23" s="32" customFormat="1" ht="21" x14ac:dyDescent="0.25">
      <c r="A427" s="36" t="s">
        <v>832</v>
      </c>
      <c r="B427" s="37"/>
      <c r="C427" s="38"/>
      <c r="D427" s="36"/>
      <c r="E427" s="39"/>
      <c r="F427" s="36"/>
      <c r="G427" s="40"/>
      <c r="H427" s="63">
        <f>SUM(H410:H426)</f>
        <v>800390564.95000005</v>
      </c>
      <c r="I427" s="40"/>
      <c r="J427" s="41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62"/>
      <c r="V427" s="40"/>
      <c r="W427" s="40"/>
    </row>
    <row r="428" spans="1:23" ht="21" x14ac:dyDescent="0.25">
      <c r="A428" s="27" t="s">
        <v>856</v>
      </c>
      <c r="B428" s="28"/>
      <c r="C428" s="29"/>
      <c r="D428" s="29"/>
      <c r="E428" s="29"/>
      <c r="F428" s="29"/>
      <c r="G428" s="29"/>
      <c r="H428" s="65">
        <f>SUM(H51,H136,H163,H187,H209,H219,H225,H242,H269,H287,H289,H298,H323,H365,H373,H381,H409,H427)</f>
        <v>159473148852.20892</v>
      </c>
      <c r="I428" s="30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</row>
    <row r="429" spans="1:23" x14ac:dyDescent="0.25">
      <c r="H429" s="20"/>
      <c r="I429" s="20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</row>
    <row r="430" spans="1:23" ht="15.75" x14ac:dyDescent="0.25">
      <c r="B430" s="24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</row>
    <row r="431" spans="1:23" x14ac:dyDescent="0.25">
      <c r="H431" s="20"/>
      <c r="I431" s="20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</row>
    <row r="432" spans="1:23" x14ac:dyDescent="0.25">
      <c r="H432" s="20"/>
      <c r="I432" s="20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</row>
  </sheetData>
  <protectedRanges>
    <protectedRange sqref="B63:B66" name="Rango1_18"/>
    <protectedRange sqref="C63" name="Rango1_3_13_3"/>
    <protectedRange sqref="C135:C136 D135" name="Rango1_3"/>
    <protectedRange sqref="C134:D134" name="Rango1_3_1"/>
  </protectedRanges>
  <dataValidations count="1">
    <dataValidation operator="greaterThanOrEqual" allowBlank="1" showInputMessage="1" showErrorMessage="1" sqref="C63 C134:C136 D134:D135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POAI 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Usuario de Windows</cp:lastModifiedBy>
  <dcterms:created xsi:type="dcterms:W3CDTF">2018-10-31T03:25:29Z</dcterms:created>
  <dcterms:modified xsi:type="dcterms:W3CDTF">2019-02-01T00:19:43Z</dcterms:modified>
</cp:coreProperties>
</file>